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D15" i="1" l="1"/>
  <c r="F12" i="1" l="1"/>
  <c r="F20" i="1" l="1"/>
  <c r="G20" i="1"/>
  <c r="E29" i="1" l="1"/>
  <c r="D29" i="1"/>
  <c r="F44" i="1"/>
  <c r="G44" i="1"/>
  <c r="C15" i="1" l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C6" i="1" s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<sst xmlns="http://schemas.openxmlformats.org/spreadsheetml/2006/main" count="183" uniqueCount="176">
  <si>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</si>
  <si>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</si>
  <si>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</si>
  <si>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</si>
  <si>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</si>
  <si>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</si>
  <si>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</si>
  <si>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</si>
  <si>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</si>
  <si>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</si>
  <si>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</si>
  <si>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</si>
  <si>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</si>
  <si>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</si>
  <si>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</si>
  <si>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</si>
  <si>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</si>
  <si>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</si>
  <si>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</si>
  <si>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</si>
  <si>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</si>
  <si>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</si>
  <si>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</si>
  <si>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</si>
  <si>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</si>
  <si>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</si>
  <si>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</si>
  <si>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</si>
  <si>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</si>
  <si>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</si>
  <si>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</si>
  <si>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</si>
  <si>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</si>
  <si>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</si>
  <si>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</si>
  <si>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</si>
  <si>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</si>
  <si>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</si>
  <si>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</si>
  <si>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</si>
  <si>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</si>
  <si>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</si>
  <si>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</si>
  <si>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</si>
  <si>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</si>
  <si>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</si>
  <si>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</si>
  <si>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</si>
  <si>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</si>
  <si>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</si>
  <si>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</si>
  <si>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</si>
  <si>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</si>
  <si>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</si>
  <si>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</si>
  <si>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</si>
  <si>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</si>
  <si>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</si>
  <si>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</si>
  <si>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</si>
  <si>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</si>
  <si>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</si>
  <si>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</si>
  <si>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</si>
  <si>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</si>
  <si>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</si>
  <si>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</si>
  <si>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</si>
  <si>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</si>
  <si>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</si>
  <si>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</si>
  <si>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</si>
  <si>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</si>
  <si>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</si>
  <si>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</si>
  <si>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</si>
  <si>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</si>
  <si>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</si>
  <si>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</si>
  <si>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</si>
  <si>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</si>
  <si>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</si>
  <si>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</si>
  <si>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</si>
  <si>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</si>
  <si>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</si>
  <si>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</si>
  <si>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</si>
  <si>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</si>
  <si>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</si>
  <si>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</si>
  <si>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</si>
  <si>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</si>
  <si>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</si>
  <si>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</si>
  <si>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</si>
  <si>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</si>
  <si>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</si>
  <si>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</si>
  <si>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</si>
  <si>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</si>
  <si>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</si>
  <si>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</si>
  <si>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</si>
  <si>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</si>
  <si>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</si>
  <si>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</si>
  <si>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</si>
  <si>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</si>
  <si>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</si>
  <si>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</si>
  <si>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</si>
  <si>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</si>
  <si>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</si>
  <si>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</si>
  <si>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</si>
  <si>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</si>
  <si>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</si>
  <si>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</si>
  <si>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</si>
  <si>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</si>
  <si>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</si>
  <si>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</si>
  <si>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</si>
  <si>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</si>
  <si>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</si>
  <si>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</si>
  <si>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</si>
  <si>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</si>
  <si>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</si>
  <si>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</si>
  <si>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</si>
  <si>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</si>
  <si>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</si>
  <si>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</si>
  <si>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</si>
  <si>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</si>
  <si>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</si>
  <si>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</si>
  <si>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</si>
  <si>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</si>
  <si>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</si>
  <si>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</si>
  <si>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</si>
  <si>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</si>
  <si>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</si>
  <si>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</si>
  <si>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</si>
  <si>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</si>
  <si>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</si>
  <si>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</si>
  <si>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</si>
  <si>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</si>
  <si>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</si>
  <si>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</si>
  <si>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</si>
  <si>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</si>
  <si>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</si>
  <si>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</si>
  <si>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</si>
  <si>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</si>
  <si>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</si>
  <si>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</si>
  <si>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</si>
  <si>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</si>
  <si>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</si>
  <si>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</si>
  <si>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</si>
  <si>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</si>
  <si>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</si>
  <si>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</si>
  <si>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Уточненный план      на  01.11.2024 год</t>
  </si>
  <si>
    <t xml:space="preserve"> план    на 01.11.2024 года</t>
  </si>
  <si>
    <t>Исполнено на     01.11.2024г</t>
  </si>
  <si>
    <t>% исполнения к плану октября 2024 года</t>
  </si>
  <si>
    <t>об исполнении  бюджета  Дружаевского сельсовета  на  01.11.2024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</si>
</sst>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D14" sqref="D14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175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171</v>
      </c>
      <c r="D5" s="15" t="s">
        <v>172</v>
      </c>
      <c r="E5" s="15" t="s">
        <v>173</v>
      </c>
      <c r="F5" s="14" t="s">
        <v>4</v>
      </c>
      <c r="G5" s="16" t="s">
        <v>174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f>C7+C9+C11+C13+C15+C18+C24</f>
        <v>3343.2</v>
      </c>
      <c r="D6" s="19">
        <v>2387.6999999999998</v>
      </c>
      <c r="E6" s="19">
        <v>2387.6999999999998</v>
      </c>
      <c r="F6" s="19">
        <f t="shared" ref="F6:G37" si="0">E6/C6*100</f>
        <v>71.41959798994975</v>
      </c>
      <c r="G6" s="20">
        <f t="shared" si="0"/>
        <v>2.9911462072266097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62</v>
      </c>
      <c r="D7" s="24">
        <f>SUM(D8:D8)</f>
        <v>19.100000000000001</v>
      </c>
      <c r="E7" s="24">
        <v>14.3</v>
      </c>
      <c r="F7" s="24">
        <f t="shared" si="0"/>
        <v>23.06451612903226</v>
      </c>
      <c r="G7" s="25">
        <f t="shared" ref="G7:G13" si="1">E7/D7*100</f>
        <v>74.869109947643977</v>
      </c>
    </row>
    <row r="8" spans="1:7" ht="17.25" customHeight="1" x14ac:dyDescent="0.3">
      <c r="A8" s="26" t="s">
        <v>9</v>
      </c>
      <c r="B8" s="27" t="s">
        <v>10</v>
      </c>
      <c r="C8" s="28">
        <v>62</v>
      </c>
      <c r="D8" s="28">
        <v>19.100000000000001</v>
      </c>
      <c r="E8" s="28">
        <v>19.100000000000001</v>
      </c>
      <c r="F8" s="28">
        <f t="shared" si="0"/>
        <v>30.806451612903231</v>
      </c>
      <c r="G8" s="29">
        <f t="shared" si="1"/>
        <v>100</v>
      </c>
    </row>
    <row r="9" spans="1:7" ht="48" customHeight="1" x14ac:dyDescent="0.3">
      <c r="A9" s="30" t="s">
        <v>160</v>
      </c>
      <c r="B9" s="31" t="s">
        <v>162</v>
      </c>
      <c r="C9" s="32">
        <v>592</v>
      </c>
      <c r="D9" s="32">
        <v>530</v>
      </c>
      <c r="E9" s="32">
        <v>530</v>
      </c>
      <c r="F9" s="32">
        <f t="shared" ref="F9" si="2">E9/C9*100</f>
        <v>89.527027027027032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592</v>
      </c>
      <c r="D10" s="28">
        <v>530</v>
      </c>
      <c r="E10" s="28">
        <v>530</v>
      </c>
      <c r="F10" s="28">
        <f t="shared" si="0"/>
        <v>89.527027027027032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23.8</v>
      </c>
      <c r="D11" s="32">
        <v>18.5</v>
      </c>
      <c r="E11" s="32">
        <v>18.5</v>
      </c>
      <c r="F11" s="32">
        <f t="shared" si="0"/>
        <v>77.731092436974791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23.8</v>
      </c>
      <c r="D12" s="28">
        <v>18.5</v>
      </c>
      <c r="E12" s="28">
        <v>18.5</v>
      </c>
      <c r="F12" s="28">
        <f t="shared" si="0"/>
        <v>77.731092436974791</v>
      </c>
      <c r="G12" s="29"/>
    </row>
    <row r="13" spans="1:7" ht="15.6" x14ac:dyDescent="0.3">
      <c r="A13" s="30" t="s">
        <v>141</v>
      </c>
      <c r="B13" s="31" t="s">
        <v>146</v>
      </c>
      <c r="C13" s="32">
        <v>145</v>
      </c>
      <c r="D13" s="32">
        <v>59.1</v>
      </c>
      <c r="E13" s="32">
        <v>59.1</v>
      </c>
      <c r="F13" s="32">
        <f t="shared" si="0"/>
        <v>40.758620689655174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145</v>
      </c>
      <c r="D14" s="28">
        <v>59.1</v>
      </c>
      <c r="E14" s="28">
        <v>59.1</v>
      </c>
      <c r="F14" s="28">
        <f t="shared" si="0"/>
        <v>40.758620689655174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1472.1</v>
      </c>
      <c r="D15" s="32">
        <f>SUM(D16:D17)</f>
        <v>1749.1</v>
      </c>
      <c r="E15" s="32">
        <f>E16+E17</f>
        <v>1749.1</v>
      </c>
      <c r="F15" s="32">
        <f t="shared" si="0"/>
        <v>118.81665647714151</v>
      </c>
      <c r="G15" s="25">
        <f t="shared" si="4"/>
        <v>100</v>
      </c>
    </row>
    <row r="16" spans="1:7" ht="15.6" x14ac:dyDescent="0.3">
      <c r="A16" s="26" t="s">
        <v>147</v>
      </c>
      <c r="B16" s="27" t="s">
        <v>149</v>
      </c>
      <c r="C16" s="28">
        <v>1268.5999999999999</v>
      </c>
      <c r="D16" s="28">
        <v>1655.8</v>
      </c>
      <c r="E16" s="28">
        <v>1655.8</v>
      </c>
      <c r="F16" s="28">
        <f t="shared" si="0"/>
        <v>130.52183509380419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203.5</v>
      </c>
      <c r="D17" s="28">
        <v>93.3</v>
      </c>
      <c r="E17" s="28">
        <v>93.3</v>
      </c>
      <c r="F17" s="28">
        <f t="shared" si="0"/>
        <v>45.847665847665844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11.9</v>
      </c>
      <c r="F19" s="32">
        <f t="shared" si="0"/>
        <v>24.637681159420293</v>
      </c>
      <c r="G19" s="25" t="e">
        <f t="shared" ref="G19:G26" si="6">E19/D19*100</f>
        <v>#DIV/0!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0</v>
      </c>
      <c r="E20" s="32">
        <v>11.9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3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0"/>
        <v>0</v>
      </c>
      <c r="G21" s="29" t="e">
        <f t="shared" si="6"/>
        <v>#DIV/0!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1000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1000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C29+C40+C48+C45</f>
        <v>1269.6000000000001</v>
      </c>
      <c r="D27" s="19">
        <f>D29+D40+D48+D45</f>
        <v>1131</v>
      </c>
      <c r="E27" s="19">
        <f>E29+E40+E48+E45</f>
        <v>1131</v>
      </c>
      <c r="F27" s="19">
        <f t="shared" si="0"/>
        <v>89.083175803402639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1269.5999999999999</v>
      </c>
      <c r="D28" s="24">
        <f>D29+D40+D45+D48</f>
        <v>1131</v>
      </c>
      <c r="E28" s="24">
        <f>E29+E40+E45+E48</f>
        <v>1131</v>
      </c>
      <c r="F28" s="24">
        <f t="shared" si="0"/>
        <v>89.083175803402654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651.4</v>
      </c>
      <c r="D29" s="32">
        <f>SUM(D30:D39)</f>
        <v>619.1</v>
      </c>
      <c r="E29" s="32">
        <f>SUM(E30:E39)</f>
        <v>619.1</v>
      </c>
      <c r="F29" s="32">
        <f t="shared" si="0"/>
        <v>95.041449186367828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193.4</v>
      </c>
      <c r="D30" s="35">
        <v>161.1</v>
      </c>
      <c r="E30" s="35">
        <v>161.1</v>
      </c>
      <c r="F30" s="28">
        <f t="shared" si="0"/>
        <v>83.298862461220267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458</v>
      </c>
      <c r="D38" s="35">
        <v>458</v>
      </c>
      <c r="E38" s="35">
        <v>458</v>
      </c>
      <c r="F38" s="28">
        <f>E38/C38*100</f>
        <v>100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303.5</v>
      </c>
      <c r="D40" s="36">
        <f>D41</f>
        <v>247</v>
      </c>
      <c r="E40" s="36">
        <f>E41</f>
        <v>247</v>
      </c>
      <c r="F40" s="28">
        <f t="shared" ref="F40:F42" si="8">E40/C40*100</f>
        <v>81.383855024711693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303.5</v>
      </c>
      <c r="D41" s="41">
        <v>247</v>
      </c>
      <c r="E41" s="41">
        <v>247</v>
      </c>
      <c r="F41" s="42">
        <f t="shared" si="8"/>
        <v>81.383855024711693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303.5</v>
      </c>
      <c r="D42" s="35">
        <v>247</v>
      </c>
      <c r="E42" s="35">
        <v>247</v>
      </c>
      <c r="F42" s="28">
        <f t="shared" si="8"/>
        <v>81.383855024711693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303.5</v>
      </c>
      <c r="D43" s="35">
        <v>247</v>
      </c>
      <c r="E43" s="35">
        <v>247</v>
      </c>
      <c r="F43" s="28">
        <f t="shared" ref="F43:F44" si="10">E43/C43*100</f>
        <v>81.383855024711693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136.69999999999999</v>
      </c>
      <c r="D45" s="32">
        <f>D47</f>
        <v>116.6</v>
      </c>
      <c r="E45" s="32">
        <f>E47</f>
        <v>116.6</v>
      </c>
      <c r="F45" s="32">
        <f>E45/C45*100</f>
        <v>85.296269202633511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136.69999999999999</v>
      </c>
      <c r="D46" s="41">
        <v>116.6</v>
      </c>
      <c r="E46" s="41">
        <v>116.6</v>
      </c>
      <c r="F46" s="42">
        <f t="shared" ref="F46:F50" si="12">E46/C46*100</f>
        <v>85.296269202633511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136.69999999999999</v>
      </c>
      <c r="D47" s="35">
        <v>116.6</v>
      </c>
      <c r="E47" s="35">
        <v>116.6</v>
      </c>
      <c r="F47" s="28">
        <f t="shared" si="12"/>
        <v>85.296269202633511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178</v>
      </c>
      <c r="D48" s="79">
        <v>148.30000000000001</v>
      </c>
      <c r="E48" s="79">
        <v>148.30000000000001</v>
      </c>
      <c r="F48" s="73">
        <f t="shared" si="12"/>
        <v>83.314606741573044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178</v>
      </c>
      <c r="D49" s="76">
        <v>148.30000000000001</v>
      </c>
      <c r="E49" s="76">
        <v>148.30000000000001</v>
      </c>
      <c r="F49" s="73">
        <f t="shared" si="12"/>
        <v>83.314606741573044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4612.8</v>
      </c>
      <c r="D50" s="46">
        <v>3518.8</v>
      </c>
      <c r="E50" s="46">
        <v>3518.8</v>
      </c>
      <c r="F50" s="46">
        <f t="shared" si="12"/>
        <v>76.283385362469645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3087.7999999999997</v>
      </c>
      <c r="D52" s="52">
        <f>SUM(D54:D57)</f>
        <v>2347.1999999999998</v>
      </c>
      <c r="E52" s="52">
        <f>SUM(E54:E57)</f>
        <v>2347.1999999999998</v>
      </c>
      <c r="F52" s="52">
        <f t="shared" ref="F52:F59" si="15">E52/C52*100</f>
        <v>76.015285964116856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3052.2</v>
      </c>
      <c r="D54" s="55">
        <v>2315.6</v>
      </c>
      <c r="E54" s="55">
        <v>2315.6</v>
      </c>
      <c r="F54" s="55">
        <f t="shared" si="15"/>
        <v>75.866588034860101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31.6</v>
      </c>
      <c r="D55" s="55">
        <v>31.6</v>
      </c>
      <c r="E55" s="55">
        <v>31.6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136.69999999999999</v>
      </c>
      <c r="D58" s="52">
        <f>SUM(D59:D59)</f>
        <v>74.8</v>
      </c>
      <c r="E58" s="52">
        <f>SUM(E59:E59)</f>
        <v>74.8</v>
      </c>
      <c r="F58" s="52">
        <f t="shared" si="15"/>
        <v>54.718361375274327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136.69999999999999</v>
      </c>
      <c r="D59" s="55">
        <v>74.8</v>
      </c>
      <c r="E59" s="55">
        <v>74.8</v>
      </c>
      <c r="F59" s="55">
        <f t="shared" si="15"/>
        <v>54.718361375274327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938</v>
      </c>
      <c r="D62" s="52">
        <f>SUM(D63:D65)</f>
        <v>811.8</v>
      </c>
      <c r="E62" s="52">
        <f>SUM(E63:E65)</f>
        <v>811.8</v>
      </c>
      <c r="F62" s="52">
        <f>E62/C62*100</f>
        <v>86.545842217484008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878</v>
      </c>
      <c r="D64" s="55">
        <v>798.8</v>
      </c>
      <c r="E64" s="55">
        <v>798.8</v>
      </c>
      <c r="F64" s="55">
        <f t="shared" ref="F64:F73" si="17">E64/C64*100</f>
        <v>90.97949886104783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60</v>
      </c>
      <c r="D65" s="55">
        <v>13</v>
      </c>
      <c r="E65" s="55">
        <v>13</v>
      </c>
      <c r="F65" s="55">
        <f t="shared" si="17"/>
        <v>21.666666666666668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824.3</v>
      </c>
      <c r="D66" s="52">
        <f>SUM(D67:D68)</f>
        <v>83.8</v>
      </c>
      <c r="E66" s="52">
        <f>E67+E68</f>
        <v>83.8</v>
      </c>
      <c r="F66" s="52">
        <f>E66/C66*100</f>
        <v>10.16620162562174</v>
      </c>
      <c r="G66" s="52">
        <f>E66/D66*100</f>
        <v>100</v>
      </c>
    </row>
    <row r="67" spans="1:7" ht="15.6" x14ac:dyDescent="0.2">
      <c r="A67" s="53" t="s">
        <v>69</v>
      </c>
      <c r="B67" s="54" t="s">
        <v>151</v>
      </c>
      <c r="C67" s="55">
        <v>824.3</v>
      </c>
      <c r="D67" s="55">
        <v>83.8</v>
      </c>
      <c r="E67" s="55">
        <v>83.8</v>
      </c>
      <c r="F67" s="55">
        <f t="shared" si="17"/>
        <v>10.16620162562174</v>
      </c>
      <c r="G67" s="55">
        <f t="shared" si="16"/>
        <v>100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1011.7</v>
      </c>
      <c r="D69" s="52">
        <f>SUM(D70:D70)</f>
        <v>789.5</v>
      </c>
      <c r="E69" s="52">
        <f>SUM(E70:E70)</f>
        <v>789.5</v>
      </c>
      <c r="F69" s="52">
        <f t="shared" si="17"/>
        <v>78.03696748047841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1011.7</v>
      </c>
      <c r="D70" s="55">
        <v>789.5</v>
      </c>
      <c r="E70" s="55">
        <v>789.5</v>
      </c>
      <c r="F70" s="55">
        <f t="shared" si="17"/>
        <v>78.03696748047841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39.5</v>
      </c>
      <c r="E71" s="52">
        <f>SUM(E72:E72)</f>
        <v>39.5</v>
      </c>
      <c r="F71" s="52">
        <f t="shared" si="17"/>
        <v>83.333333333333343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39.5</v>
      </c>
      <c r="E72" s="55">
        <v>39.5</v>
      </c>
      <c r="F72" s="55">
        <f t="shared" si="17"/>
        <v>83.333333333333343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6066.9</v>
      </c>
      <c r="D73" s="52">
        <v>4146.6000000000004</v>
      </c>
      <c r="E73" s="52">
        <v>4146.6000000000004</v>
      </c>
      <c r="F73" s="52">
        <f t="shared" si="17"/>
        <v>68.347920684369285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-1454.0999999999995</v>
      </c>
      <c r="D75" s="52">
        <f>D50-D73</f>
        <v>-627.80000000000018</v>
      </c>
      <c r="E75" s="52">
        <f>E50-E73</f>
        <v>-627.80000000000018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1454.1</v>
      </c>
      <c r="D76" s="52">
        <v>627.79999999999995</v>
      </c>
      <c r="E76" s="52">
        <v>627.79999999999995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1454.1</v>
      </c>
      <c r="D77" s="52">
        <v>627.79999999999995</v>
      </c>
      <c r="E77" s="52">
        <v>627.79999999999995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2024-11-01T08:36:21Z</dcterms:modified>
</cp:coreProperties>
</file>