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84" i="1"/>
  <c r="E80"/>
  <c r="E81"/>
  <c r="D82"/>
  <c r="E78"/>
  <c r="E77"/>
  <c r="E71"/>
  <c r="E70"/>
  <c r="E30"/>
  <c r="E25"/>
  <c r="E27"/>
  <c r="E29"/>
  <c r="E31"/>
  <c r="E21"/>
  <c r="E19"/>
  <c r="E131"/>
  <c r="E134"/>
  <c r="E133"/>
  <c r="E143"/>
  <c r="E146"/>
  <c r="E145"/>
  <c r="E155"/>
  <c r="D22"/>
  <c r="D24"/>
  <c r="E24" s="1"/>
  <c r="D26"/>
  <c r="D99"/>
  <c r="D159"/>
  <c r="D154"/>
  <c r="E154" s="1"/>
  <c r="D76"/>
  <c r="D72"/>
  <c r="E72" s="1"/>
  <c r="C99"/>
  <c r="C157"/>
  <c r="C159"/>
  <c r="C154"/>
  <c r="D151"/>
  <c r="C151"/>
  <c r="D149"/>
  <c r="C149"/>
  <c r="E149" s="1"/>
  <c r="D147"/>
  <c r="C147"/>
  <c r="D144"/>
  <c r="C144"/>
  <c r="C142"/>
  <c r="E142" s="1"/>
  <c r="C82"/>
  <c r="D79"/>
  <c r="C79"/>
  <c r="C76"/>
  <c r="C22"/>
  <c r="D42"/>
  <c r="C42"/>
  <c r="C24"/>
  <c r="C26"/>
  <c r="D18"/>
  <c r="C18"/>
  <c r="D20"/>
  <c r="C20"/>
  <c r="C72"/>
  <c r="D69"/>
  <c r="C69"/>
  <c r="D63"/>
  <c r="C63"/>
  <c r="E141"/>
  <c r="E18" l="1"/>
  <c r="E26"/>
  <c r="E20"/>
  <c r="E147"/>
  <c r="E159"/>
  <c r="E151"/>
  <c r="C96"/>
  <c r="D157"/>
  <c r="D17"/>
  <c r="D16" s="1"/>
  <c r="C17"/>
  <c r="C16" s="1"/>
  <c r="D86"/>
  <c r="C86"/>
  <c r="E9"/>
  <c r="E12"/>
  <c r="E13"/>
  <c r="E14"/>
  <c r="E15"/>
  <c r="E36"/>
  <c r="E38"/>
  <c r="E40"/>
  <c r="E41"/>
  <c r="E43"/>
  <c r="E46"/>
  <c r="E47"/>
  <c r="E49"/>
  <c r="E51"/>
  <c r="E52"/>
  <c r="E55"/>
  <c r="E56"/>
  <c r="E57"/>
  <c r="E58"/>
  <c r="E59"/>
  <c r="E64"/>
  <c r="E65"/>
  <c r="E69"/>
  <c r="E73"/>
  <c r="E74"/>
  <c r="E75"/>
  <c r="E76"/>
  <c r="E79"/>
  <c r="E83"/>
  <c r="E84"/>
  <c r="E87"/>
  <c r="E88"/>
  <c r="E89"/>
  <c r="E90"/>
  <c r="E91"/>
  <c r="E93"/>
  <c r="E94"/>
  <c r="E95"/>
  <c r="E98"/>
  <c r="E100"/>
  <c r="E101"/>
  <c r="E102"/>
  <c r="E103"/>
  <c r="E104"/>
  <c r="E105"/>
  <c r="E106"/>
  <c r="E107"/>
  <c r="E108"/>
  <c r="E109"/>
  <c r="E110"/>
  <c r="E111"/>
  <c r="E112"/>
  <c r="E113"/>
  <c r="E114"/>
  <c r="E115"/>
  <c r="E116"/>
  <c r="E117"/>
  <c r="E118"/>
  <c r="E119"/>
  <c r="E120"/>
  <c r="E121"/>
  <c r="E122"/>
  <c r="E123"/>
  <c r="E124"/>
  <c r="E125"/>
  <c r="E126"/>
  <c r="E127"/>
  <c r="E128"/>
  <c r="E129"/>
  <c r="E130"/>
  <c r="E132"/>
  <c r="E135"/>
  <c r="E136"/>
  <c r="E137"/>
  <c r="E138"/>
  <c r="E139"/>
  <c r="E140"/>
  <c r="E144"/>
  <c r="E148"/>
  <c r="E150"/>
  <c r="E152"/>
  <c r="E153"/>
  <c r="E156"/>
  <c r="E158"/>
  <c r="E160"/>
  <c r="E161"/>
  <c r="E162"/>
  <c r="D97"/>
  <c r="D96" s="1"/>
  <c r="E157" l="1"/>
  <c r="E99"/>
  <c r="D228"/>
  <c r="D48"/>
  <c r="E82"/>
  <c r="D11" l="1"/>
  <c r="D35"/>
  <c r="D37"/>
  <c r="E97" l="1"/>
  <c r="E63"/>
  <c r="E17"/>
  <c r="C221" l="1"/>
  <c r="C228"/>
  <c r="C227" s="1"/>
  <c r="C225" s="1"/>
  <c r="C224" s="1"/>
  <c r="D92"/>
  <c r="C11" l="1"/>
  <c r="E11" s="1"/>
  <c r="D45"/>
  <c r="D227" l="1"/>
  <c r="C8" l="1"/>
  <c r="C10"/>
  <c r="C28"/>
  <c r="C35"/>
  <c r="C37"/>
  <c r="E37" s="1"/>
  <c r="C39"/>
  <c r="C45"/>
  <c r="E45" s="1"/>
  <c r="C48"/>
  <c r="E48" s="1"/>
  <c r="C50"/>
  <c r="C54"/>
  <c r="C53" s="1"/>
  <c r="C92"/>
  <c r="E35" l="1"/>
  <c r="C34"/>
  <c r="C33" s="1"/>
  <c r="C85"/>
  <c r="E92"/>
  <c r="C66" l="1"/>
  <c r="C62" s="1"/>
  <c r="D221"/>
  <c r="E203" l="1"/>
  <c r="D202"/>
  <c r="C202"/>
  <c r="D50"/>
  <c r="E50" s="1"/>
  <c r="D39"/>
  <c r="E86"/>
  <c r="E183"/>
  <c r="E39" l="1"/>
  <c r="D34"/>
  <c r="D33" s="1"/>
  <c r="D54"/>
  <c r="E54" l="1"/>
  <c r="D53"/>
  <c r="E53" s="1"/>
  <c r="C165"/>
  <c r="C217"/>
  <c r="C220"/>
  <c r="C219" s="1"/>
  <c r="C61" l="1"/>
  <c r="E96"/>
  <c r="E16"/>
  <c r="D85"/>
  <c r="E85" l="1"/>
  <c r="D66"/>
  <c r="D62" s="1"/>
  <c r="D61" s="1"/>
  <c r="E33"/>
  <c r="E34"/>
  <c r="D220"/>
  <c r="D219" s="1"/>
  <c r="D199"/>
  <c r="C199"/>
  <c r="D10"/>
  <c r="E10" s="1"/>
  <c r="D8"/>
  <c r="E8" s="1"/>
  <c r="D28"/>
  <c r="E28" s="1"/>
  <c r="D165"/>
  <c r="E166"/>
  <c r="E168"/>
  <c r="E171"/>
  <c r="C172"/>
  <c r="D172"/>
  <c r="E173"/>
  <c r="C174"/>
  <c r="D174"/>
  <c r="E175"/>
  <c r="C176"/>
  <c r="D176"/>
  <c r="E177"/>
  <c r="E178"/>
  <c r="E179"/>
  <c r="C180"/>
  <c r="D180"/>
  <c r="E181"/>
  <c r="E182"/>
  <c r="C185"/>
  <c r="D185"/>
  <c r="E186"/>
  <c r="E187"/>
  <c r="E188"/>
  <c r="E189"/>
  <c r="E190"/>
  <c r="C191"/>
  <c r="D191"/>
  <c r="E192"/>
  <c r="C193"/>
  <c r="D193"/>
  <c r="E194"/>
  <c r="E195"/>
  <c r="E196"/>
  <c r="E197"/>
  <c r="E198"/>
  <c r="E201"/>
  <c r="C216"/>
  <c r="D208"/>
  <c r="D225"/>
  <c r="D224" s="1"/>
  <c r="E66" l="1"/>
  <c r="D207"/>
  <c r="D204"/>
  <c r="D7"/>
  <c r="C208"/>
  <c r="C207" s="1"/>
  <c r="E199"/>
  <c r="E193"/>
  <c r="E174"/>
  <c r="E185"/>
  <c r="E180"/>
  <c r="E176"/>
  <c r="E191"/>
  <c r="E172"/>
  <c r="E165"/>
  <c r="E61" l="1"/>
  <c r="E62"/>
  <c r="C7"/>
  <c r="C6" s="1"/>
  <c r="D163" l="1"/>
  <c r="D205" s="1"/>
  <c r="D206" s="1"/>
  <c r="E7"/>
  <c r="C163"/>
  <c r="D6"/>
  <c r="E6" s="1"/>
  <c r="E202"/>
  <c r="C204"/>
  <c r="C205" l="1"/>
  <c r="C206" s="1"/>
  <c r="E204"/>
  <c r="E163"/>
</calcChain>
</file>

<file path=xl/sharedStrings.xml><?xml version="1.0" encoding="utf-8"?>
<sst xmlns="http://schemas.openxmlformats.org/spreadsheetml/2006/main" count="2243" uniqueCount="1196">
  <si>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</si>
  <si>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</si>
  <si>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</si>
  <si>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</si>
  <si>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</si>
  <si>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</si>
  <si>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</si>
  <si>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</si>
  <si>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</si>
  <si>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</si>
  <si>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</si>
  <si>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</si>
  <si>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</si>
  <si>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</si>
  <si>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</si>
  <si>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</si>
  <si>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</si>
  <si>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</si>
  <si>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</si>
  <si>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</si>
  <si>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</si>
  <si>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</si>
  <si>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</si>
  <si>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</si>
  <si>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</si>
  <si>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</si>
  <si>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</si>
  <si>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</si>
  <si>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</si>
  <si>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</si>
  <si>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</si>
  <si>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</si>
  <si>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</si>
  <si>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</si>
  <si>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</si>
  <si>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</si>
  <si>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</si>
  <si>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</si>
  <si>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</si>
  <si>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</si>
  <si>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</si>
  <si>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</si>
  <si>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</si>
  <si>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</si>
  <si>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</si>
  <si>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</si>
  <si>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</si>
  <si>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</si>
  <si>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</si>
  <si>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</si>
  <si>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</si>
  <si>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</si>
  <si>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</si>
  <si>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</si>
  <si>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</si>
  <si>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</si>
  <si>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</si>
  <si>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</si>
  <si>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</si>
  <si>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</si>
  <si>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</si>
  <si>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</si>
  <si>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</si>
  <si>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</si>
  <si>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</si>
  <si>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</si>
  <si>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</si>
  <si>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</si>
  <si>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</si>
  <si>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</si>
  <si>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</si>
  <si>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</si>
  <si>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</si>
  <si>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</si>
  <si>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</si>
  <si>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</si>
  <si>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</si>
  <si>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</si>
  <si>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</si>
  <si>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</si>
  <si>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</si>
  <si>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</si>
  <si>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</si>
  <si>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</si>
  <si>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</si>
  <si>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</si>
  <si>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</si>
  <si>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</si>
  <si>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</si>
  <si>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</si>
  <si>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</si>
  <si>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</si>
  <si>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</si>
  <si>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</si>
  <si>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</si>
  <si>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</si>
  <si>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</si>
  <si>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</si>
  <si>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</si>
  <si>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</si>
  <si>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</si>
  <si>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</si>
  <si>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</si>
  <si>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</si>
  <si>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</si>
  <si>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</si>
  <si>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</si>
  <si>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</si>
  <si>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</si>
  <si>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</si>
  <si>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</si>
  <si>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</si>
  <si>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</si>
  <si>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</si>
  <si>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</si>
  <si>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</si>
  <si>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</si>
  <si>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</si>
  <si>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</si>
  <si>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</si>
  <si>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</si>
  <si>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</si>
  <si>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</si>
  <si>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</si>
  <si>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</si>
  <si>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</si>
  <si>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</si>
  <si>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</si>
  <si>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</si>
  <si>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</si>
  <si>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</si>
  <si>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</si>
  <si>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</si>
  <si>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</si>
  <si>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</si>
  <si>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</si>
  <si>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</si>
  <si>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</si>
  <si>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</si>
  <si>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</si>
  <si>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</si>
  <si>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</si>
  <si>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</si>
  <si>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</si>
  <si>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</si>
  <si>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</si>
  <si>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</si>
  <si>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</si>
  <si>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</si>
  <si>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</si>
  <si>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</si>
  <si>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</si>
  <si>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</si>
  <si>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</si>
  <si>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</si>
  <si>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</si>
  <si>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</si>
  <si>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</si>
  <si>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</si>
  <si>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</si>
  <si>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</si>
  <si>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</si>
  <si>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</si>
  <si>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</si>
  <si>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</si>
  <si>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</si>
  <si>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</si>
  <si>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</si>
  <si>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</si>
  <si>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</si>
  <si>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</si>
  <si>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</si>
  <si>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</si>
  <si>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</si>
  <si>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</si>
  <si>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</si>
  <si>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</si>
  <si>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</si>
  <si>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</si>
  <si>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</si>
  <si>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</si>
  <si>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</si>
  <si>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</si>
  <si>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</si>
  <si>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</si>
  <si>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</si>
  <si>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</si>
  <si>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</si>
  <si>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</si>
  <si>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</si>
  <si>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</si>
  <si>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</si>
  <si>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</si>
  <si>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</si>
  <si>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</si>
  <si>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</si>
  <si>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</si>
  <si>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</si>
  <si>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</si>
  <si>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</si>
  <si>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</si>
  <si>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</si>
  <si>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</si>
  <si>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</si>
  <si>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</si>
  <si>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</si>
  <si>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</si>
  <si>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</si>
  <si>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</si>
  <si>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</si>
  <si>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</si>
  <si>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</si>
  <si>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</si>
  <si>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</si>
  <si>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</si>
  <si>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</si>
  <si>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</si>
  <si>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</si>
  <si>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</si>
  <si>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</si>
  <si>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</si>
  <si>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</si>
  <si>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</si>
  <si>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</si>
  <si>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</si>
  <si>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</si>
  <si>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</si>
  <si>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</si>
  <si>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</si>
  <si>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</si>
  <si>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</si>
  <si>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</si>
  <si>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</si>
  <si>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</si>
  <si>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</si>
  <si>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</si>
  <si>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</si>
  <si>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</si>
  <si>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</si>
  <si>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</si>
  <si>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</si>
  <si>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</si>
  <si>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</si>
  <si>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</si>
  <si>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</si>
  <si>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</si>
  <si>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</si>
  <si>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</si>
  <si>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</si>
  <si>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</si>
  <si>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</si>
  <si>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</si>
  <si>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</si>
  <si>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</si>
  <si>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</si>
  <si>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</si>
  <si>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</si>
  <si>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</si>
  <si>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</si>
  <si>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</si>
  <si>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</si>
  <si>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</si>
  <si>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</si>
  <si>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</si>
  <si>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</si>
  <si>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</si>
  <si>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</si>
  <si>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</si>
  <si>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</si>
  <si>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</si>
  <si>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</si>
  <si>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</si>
  <si>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</si>
  <si>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</si>
  <si>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</si>
  <si>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</si>
  <si>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</si>
  <si>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</si>
  <si>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</si>
  <si>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</si>
  <si>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</si>
  <si>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</si>
  <si>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</si>
  <si>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</si>
  <si>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</si>
  <si>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</si>
  <si>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</si>
  <si>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</si>
  <si>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</si>
  <si>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</si>
  <si>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</si>
  <si>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</si>
  <si>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</si>
  <si>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</si>
  <si>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</si>
  <si>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</si>
  <si>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</si>
  <si>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</si>
  <si>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</si>
  <si>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</si>
  <si>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</si>
  <si>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</si>
  <si>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</si>
  <si>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</si>
  <si>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</si>
  <si>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</si>
  <si>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</si>
  <si>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</si>
  <si>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</si>
  <si>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</si>
  <si>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</si>
  <si>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</si>
  <si>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</si>
  <si>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</si>
  <si>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</si>
  <si>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</si>
  <si>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</si>
  <si>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</si>
  <si>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</si>
  <si>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</si>
  <si>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</si>
  <si>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</si>
  <si>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</si>
  <si>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</si>
  <si>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</si>
  <si>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</si>
  <si>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</si>
  <si>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</si>
  <si>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</si>
  <si>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</si>
  <si>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</si>
  <si>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</si>
  <si>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</si>
  <si>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</si>
  <si>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</si>
  <si>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</si>
  <si>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</si>
  <si>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</si>
  <si>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</si>
  <si>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</si>
  <si>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</si>
  <si>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</si>
  <si>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</si>
  <si>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</si>
  <si>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</si>
  <si>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</si>
  <si>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</si>
  <si>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</si>
  <si>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</si>
  <si>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</si>
  <si>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</si>
  <si>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</si>
  <si>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</si>
  <si>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</si>
  <si>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</si>
  <si>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</si>
  <si>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</si>
  <si>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</si>
  <si>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</si>
  <si>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</si>
  <si>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</si>
  <si>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</si>
  <si>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</si>
  <si>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</si>
  <si>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</si>
  <si>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</si>
  <si>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</si>
  <si>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</si>
  <si>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</si>
  <si>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</si>
  <si>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</si>
  <si>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</si>
  <si>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</si>
  <si>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</si>
  <si>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</si>
  <si>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</si>
  <si>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</si>
  <si>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</si>
  <si>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</si>
  <si>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</si>
  <si>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</si>
  <si>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</si>
  <si>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</si>
  <si>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</si>
  <si>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</si>
  <si>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</si>
  <si>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</si>
  <si>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</si>
  <si>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</si>
  <si>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</si>
  <si>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</si>
  <si>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</si>
  <si>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</si>
  <si>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</si>
  <si>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</si>
  <si>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</si>
  <si>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</si>
  <si>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</si>
  <si>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</si>
  <si>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</si>
  <si>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</si>
  <si>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</si>
  <si>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</si>
  <si>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</si>
  <si>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</si>
  <si>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</si>
  <si>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</si>
  <si>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</si>
  <si>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</si>
  <si>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</si>
  <si>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</si>
  <si>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</si>
  <si>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</si>
  <si>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</si>
  <si>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</si>
  <si>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</si>
  <si>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</si>
  <si>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</si>
  <si>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</si>
  <si>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</si>
  <si>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</si>
  <si>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</si>
  <si>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</si>
  <si>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</si>
  <si>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</si>
  <si>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</si>
  <si>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</si>
  <si>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</si>
  <si>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</si>
  <si>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</si>
  <si>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</si>
  <si>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</si>
  <si>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</si>
  <si>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</si>
  <si>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</si>
  <si>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</si>
  <si>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</si>
  <si>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</si>
  <si>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</si>
  <si>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</si>
  <si>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</si>
  <si>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</si>
  <si>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</si>
  <si>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</si>
  <si>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</si>
  <si>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</si>
  <si>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</si>
  <si>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</si>
  <si>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</si>
  <si>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</si>
  <si>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</si>
  <si>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</si>
  <si>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</si>
  <si>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</si>
  <si>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</si>
  <si>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</si>
  <si>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</si>
  <si>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</si>
  <si>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</si>
  <si>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</si>
  <si>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</si>
  <si>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</si>
  <si>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</si>
  <si>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</si>
  <si>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</si>
  <si>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</si>
  <si>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</si>
  <si>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</si>
  <si>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</si>
  <si>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</si>
  <si>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</si>
  <si>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</si>
  <si>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</si>
  <si>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</si>
  <si>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</si>
  <si>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</si>
  <si>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</si>
  <si>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</si>
  <si>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</si>
  <si>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</si>
  <si>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</si>
  <si>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</si>
  <si>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</si>
  <si>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</si>
  <si>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</si>
  <si>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</si>
  <si>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</si>
  <si>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</si>
  <si>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</si>
  <si>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</si>
  <si>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</si>
  <si>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</si>
  <si>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</si>
  <si>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</si>
  <si>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</si>
  <si>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</si>
  <si>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</si>
  <si>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</si>
  <si>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</si>
  <si>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</si>
  <si>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</si>
  <si>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</si>
  <si>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</si>
  <si>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</si>
  <si>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</si>
  <si>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</si>
  <si>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</si>
  <si>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</si>
  <si>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</si>
  <si>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</si>
  <si>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</si>
  <si>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</si>
  <si>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</si>
  <si>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</si>
  <si>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</si>
  <si>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</si>
  <si>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</si>
  <si>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</si>
  <si>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</si>
  <si>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</si>
  <si>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</si>
  <si>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</si>
  <si>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</si>
  <si>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</si>
  <si>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</si>
  <si>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</si>
  <si>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</si>
  <si>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</si>
  <si>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</si>
  <si>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</si>
  <si>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</si>
  <si>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</si>
  <si>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</si>
  <si>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</si>
  <si>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</si>
  <si>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</si>
  <si>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</si>
  <si>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</si>
  <si>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</si>
  <si>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</si>
  <si>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</si>
  <si>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</si>
  <si>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</si>
  <si>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</si>
  <si>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</si>
  <si>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</si>
  <si>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</si>
  <si>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</si>
  <si>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</si>
  <si>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</si>
  <si>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</si>
  <si>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</si>
  <si>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</si>
  <si>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</si>
  <si>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</si>
  <si>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</si>
  <si>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</si>
  <si>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</si>
  <si>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</si>
  <si>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</si>
  <si>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</si>
  <si>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</si>
  <si>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</si>
  <si>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</si>
  <si>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</si>
  <si>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</si>
  <si>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</si>
  <si>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</si>
  <si>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</si>
  <si>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</si>
  <si>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</si>
  <si>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</si>
  <si>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</si>
  <si>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</si>
  <si>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</si>
  <si>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</si>
  <si>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</si>
  <si>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</si>
  <si>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</si>
  <si>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</si>
  <si>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</si>
  <si>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</si>
  <si>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</si>
  <si>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</si>
  <si>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</si>
  <si>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</si>
  <si>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</si>
  <si>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</si>
  <si>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</si>
  <si>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</si>
  <si>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</si>
  <si>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</si>
  <si>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</si>
  <si>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</si>
  <si>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</si>
  <si>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</si>
  <si>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</si>
  <si>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</si>
  <si>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</si>
  <si>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</si>
  <si>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</si>
  <si>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</si>
  <si>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</si>
  <si>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</si>
  <si>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</si>
  <si>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</si>
  <si>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</si>
  <si>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</si>
  <si>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</si>
  <si>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</si>
  <si>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</si>
  <si>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</si>
  <si>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</si>
  <si>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</si>
  <si>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</si>
  <si>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</si>
  <si>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</si>
  <si>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</si>
  <si>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</si>
  <si>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</si>
  <si>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</si>
  <si>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</si>
  <si>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</si>
  <si>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</si>
  <si>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</si>
  <si>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</si>
  <si>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</si>
  <si>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</si>
  <si>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</si>
  <si>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</si>
  <si>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</si>
  <si>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</si>
  <si>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</si>
  <si>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</si>
  <si>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</si>
  <si>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</si>
  <si>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</si>
  <si>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</si>
  <si>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</si>
  <si>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</si>
  <si>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</si>
  <si>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</si>
  <si>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</si>
  <si>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</si>
  <si>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</si>
  <si>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</si>
  <si>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</si>
  <si>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</si>
  <si>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</si>
  <si>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</si>
  <si>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</si>
  <si>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</si>
  <si>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</si>
  <si>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</si>
  <si>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</si>
  <si>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</si>
  <si>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</si>
  <si>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</si>
  <si>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</si>
  <si>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</si>
  <si>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</si>
  <si>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</si>
  <si>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</si>
  <si>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</si>
  <si>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</si>
  <si>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</si>
  <si>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</si>
  <si>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</si>
  <si>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</si>
  <si>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</si>
  <si>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</si>
  <si>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</si>
  <si>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</si>
  <si>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</si>
  <si>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</si>
  <si>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</si>
  <si>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</si>
  <si>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</si>
  <si>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</si>
  <si>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</si>
  <si>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</si>
  <si>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</si>
  <si>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</si>
  <si>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</si>
  <si>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</si>
  <si>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</si>
  <si>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</si>
  <si>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</si>
  <si>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</si>
  <si>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</si>
  <si>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</si>
  <si>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</si>
  <si>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</si>
  <si>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</si>
  <si>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</si>
  <si>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</si>
  <si>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</si>
  <si>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</si>
  <si>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</si>
  <si>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</si>
  <si>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</si>
  <si>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</si>
  <si>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</si>
  <si>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</si>
  <si>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</si>
  <si>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</si>
  <si>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</si>
  <si>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</si>
  <si>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</si>
  <si>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</si>
  <si>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</si>
  <si>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</si>
  <si>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</si>
  <si>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</si>
  <si>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</si>
  <si>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</si>
  <si>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</si>
  <si>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</si>
  <si>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</si>
  <si>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</si>
  <si>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</si>
  <si>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</si>
  <si>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</si>
  <si>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</si>
  <si>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</si>
  <si>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</si>
  <si>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</si>
  <si>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</si>
  <si>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</si>
  <si>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</si>
  <si>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</si>
  <si>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</si>
  <si>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</si>
  <si>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</si>
  <si>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</si>
  <si>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</si>
  <si>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</si>
  <si>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</si>
  <si>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</si>
  <si>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</si>
  <si>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</si>
  <si>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</si>
  <si>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</si>
  <si>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</si>
  <si>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</si>
  <si>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</si>
  <si>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</si>
  <si>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</si>
  <si>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</si>
  <si>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</si>
  <si>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</si>
  <si>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</si>
  <si>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</si>
  <si>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</si>
  <si>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</si>
  <si>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</si>
  <si>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</si>
  <si>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</si>
  <si>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</si>
  <si>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</si>
  <si>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</si>
  <si>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</si>
  <si>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</si>
  <si>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</si>
  <si>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</si>
  <si>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</si>
  <si>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</si>
  <si>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</si>
  <si>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</si>
  <si>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</si>
  <si>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</si>
  <si>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</si>
  <si>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</si>
  <si>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</si>
  <si>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</si>
  <si>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</si>
  <si>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</si>
  <si>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</si>
  <si>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</si>
  <si>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</si>
  <si>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</si>
  <si>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</si>
  <si>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</si>
  <si>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</si>
  <si>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</si>
  <si>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</si>
  <si>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</si>
  <si>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</si>
  <si>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</si>
  <si>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</si>
  <si>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</si>
  <si>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</si>
  <si>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</si>
  <si>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</si>
  <si>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</si>
  <si>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</si>
  <si>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</si>
  <si>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</si>
  <si>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</si>
  <si>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</si>
  <si>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</si>
  <si>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</si>
  <si>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</si>
  <si>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</si>
  <si>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</si>
  <si>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</si>
  <si>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</si>
  <si>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</si>
  <si>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</si>
  <si>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</si>
  <si>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</si>
  <si>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</si>
  <si>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</si>
  <si>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</si>
  <si>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</si>
  <si>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</si>
  <si>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</si>
  <si>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</si>
  <si>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</si>
  <si>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</si>
  <si>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</si>
  <si>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</si>
  <si>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</si>
  <si>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</si>
  <si>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</si>
  <si>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</si>
  <si>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</si>
  <si>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</si>
  <si>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</si>
  <si>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</si>
  <si>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</si>
  <si>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</si>
  <si>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</si>
  <si>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</si>
  <si>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</si>
  <si>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</si>
  <si>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</si>
  <si>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</si>
  <si>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</si>
  <si>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</si>
  <si>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</si>
  <si>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</si>
  <si>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</si>
  <si>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</si>
  <si>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</si>
  <si>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</si>
  <si>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</si>
  <si>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</si>
  <si>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</si>
  <si>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</si>
  <si>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</si>
  <si>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</si>
  <si>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</si>
  <si>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</si>
  <si>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</si>
  <si>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</si>
  <si>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</si>
  <si>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</si>
  <si>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</si>
  <si>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</si>
  <si>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</si>
  <si>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</si>
  <si>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</si>
  <si>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</si>
  <si>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</si>
  <si>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</si>
  <si>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</si>
  <si>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</si>
  <si>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</si>
  <si>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</si>
  <si>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</si>
  <si>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</si>
  <si>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</si>
  <si>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</si>
  <si>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</si>
  <si>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</si>
  <si>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</si>
  <si>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</si>
  <si>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</si>
  <si>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</si>
  <si>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</si>
  <si>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</si>
  <si>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</si>
  <si>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</si>
  <si>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</si>
  <si>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</si>
  <si>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</si>
  <si>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</si>
  <si>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</si>
  <si>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</si>
  <si>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</si>
  <si>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</si>
  <si>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</si>
  <si>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</si>
  <si>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</si>
  <si>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</si>
  <si>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</si>
  <si>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</si>
  <si>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</si>
  <si>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</si>
  <si>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</si>
  <si>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</si>
  <si>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</si>
  <si>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</si>
  <si>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</si>
  <si>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</si>
  <si>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</si>
  <si>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</si>
  <si>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</si>
  <si>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</si>
  <si>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</si>
  <si>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</si>
  <si>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</si>
  <si>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</si>
  <si>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</si>
  <si>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</si>
  <si>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</si>
  <si>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</si>
  <si>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</si>
  <si>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</si>
  <si>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</si>
  <si>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</si>
  <si>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</si>
  <si>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</si>
  <si>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</si>
  <si>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</si>
  <si>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</si>
  <si>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</si>
  <si>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</si>
  <si>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</si>
  <si>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</si>
  <si>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</si>
  <si>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</si>
  <si>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</si>
  <si>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</si>
  <si>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</si>
  <si>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</si>
  <si>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</si>
  <si>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</si>
  <si>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</si>
  <si>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</si>
  <si>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</si>
  <si>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</si>
  <si>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</si>
  <si>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</si>
  <si>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</si>
  <si>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</si>
  <si>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</si>
  <si>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</si>
  <si>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</si>
  <si>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</si>
  <si>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</si>
  <si>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</si>
  <si>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</si>
  <si>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</si>
  <si>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</si>
  <si>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</si>
  <si>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</si>
  <si>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</si>
  <si>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</si>
  <si>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</si>
  <si>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</si>
  <si>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</si>
  <si>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</si>
  <si>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</si>
  <si>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</si>
  <si>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</si>
  <si>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</si>
  <si>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</si>
  <si>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</si>
  <si>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</si>
  <si>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</si>
  <si>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</si>
  <si>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</si>
  <si>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</si>
  <si>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</si>
  <si>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</si>
  <si>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</si>
  <si>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</si>
  <si>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</si>
  <si>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</si>
  <si>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</si>
  <si>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</si>
  <si>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</si>
  <si>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</si>
  <si>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</si>
  <si>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</si>
  <si>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</si>
  <si>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</si>
  <si>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</si>
  <si>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</si>
  <si>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</si>
  <si>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</si>
  <si>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</si>
  <si>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</si>
  <si>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</si>
  <si>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</si>
  <si>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</si>
  <si>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</si>
  <si>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</si>
  <si>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</si>
  <si>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</si>
  <si>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</si>
  <si>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</si>
  <si>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</si>
  <si>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</si>
  <si>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</si>
  <si>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</si>
  <si>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</si>
  <si>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</si>
  <si>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</si>
  <si>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</si>
  <si>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</si>
  <si>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</si>
  <si>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</si>
  <si>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</si>
  <si>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</si>
  <si>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</si>
  <si>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</si>
  <si>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</si>
  <si>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</si>
  <si>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</si>
  <si>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</si>
  <si>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</si>
  <si>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</si>
  <si>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</si>
  <si>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</si>
  <si>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</si>
  <si>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</si>
  <si>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</si>
  <si>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</si>
  <si>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</si>
  <si>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</si>
  <si>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</si>
  <si>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</si>
  <si>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</si>
  <si>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</si>
  <si>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</si>
  <si>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</si>
  <si>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</si>
  <si>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</si>
  <si>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</si>
  <si>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</si>
  <si>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</si>
  <si>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</si>
  <si>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</si>
  <si>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</si>
  <si>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</si>
  <si>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</si>
  <si>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</si>
  <si>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</si>
  <si>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</si>
  <si>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</si>
  <si>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</si>
  <si>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</si>
  <si>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</si>
  <si>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</si>
  <si>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</si>
  <si>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</si>
  <si>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</si>
  <si>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</si>
  <si>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</si>
  <si>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</si>
  <si>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</si>
  <si>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</si>
  <si>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</si>
  <si>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</si>
  <si>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</si>
  <si>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</si>
  <si>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</si>
  <si>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</si>
  <si>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</si>
  <si>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</si>
  <si>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</si>
  <si>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</si>
  <si>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</si>
  <si>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</si>
  <si>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</si>
  <si>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</si>
  <si>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</si>
  <si>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</si>
  <si>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</si>
  <si>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</si>
  <si>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</si>
  <si>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</si>
  <si>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</si>
  <si>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</si>
  <si>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</si>
  <si>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</si>
  <si>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</si>
  <si>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</si>
  <si>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</si>
  <si>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</si>
  <si>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</si>
  <si>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</si>
  <si>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</si>
  <si>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</si>
  <si>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</si>
  <si>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</si>
  <si>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</si>
  <si>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</si>
  <si>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</si>
  <si>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</si>
  <si>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</si>
  <si>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</si>
  <si>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</si>
  <si>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</si>
  <si>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</si>
  <si>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</si>
  <si>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</si>
  <si>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</si>
  <si>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</si>
  <si>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</si>
  <si>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</si>
  <si>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</si>
  <si>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</si>
  <si>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</si>
  <si>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</si>
  <si>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</si>
  <si>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</si>
  <si>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</si>
  <si>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</si>
  <si>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</si>
  <si>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</si>
  <si>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</si>
  <si>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</si>
  <si>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</si>
  <si>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</si>
  <si>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</si>
  <si>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</si>
  <si>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</si>
  <si>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</si>
  <si>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</si>
  <si>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</si>
  <si>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</si>
  <si>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</si>
  <si>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</si>
  <si>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</si>
  <si>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</si>
  <si>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</si>
  <si>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</si>
  <si>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</si>
  <si>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</si>
  <si>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</si>
  <si>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</si>
  <si>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</si>
  <si>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</si>
  <si>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</si>
  <si>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</si>
  <si>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</si>
  <si>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</si>
  <si>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</si>
  <si>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</si>
  <si>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</si>
  <si>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</si>
  <si>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</si>
  <si>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</si>
  <si>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</si>
  <si>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</si>
  <si>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</si>
  <si>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</si>
  <si>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</si>
  <si>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</si>
  <si>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</si>
  <si>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</si>
  <si>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</si>
  <si>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</si>
  <si>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</si>
  <si>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</si>
  <si>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</si>
  <si>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</si>
  <si>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</si>
  <si>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</si>
  <si>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</si>
  <si>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</si>
  <si>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</si>
  <si>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</si>
  <si>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</si>
  <si>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</si>
  <si>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</si>
  <si>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</si>
  <si>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</si>
  <si>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</si>
  <si>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</si>
  <si>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</si>
  <si>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</si>
  <si>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</si>
  <si>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</si>
  <si>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</si>
  <si>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</si>
  <si>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</si>
  <si>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</si>
  <si>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</si>
  <si>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</si>
  <si>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 xml:space="preserve">                                                                       на 01.10.2023 года</t>
  </si>
  <si>
    <t>Исполнено      на                      01.10.2023г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</si>
</sst>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5">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Zeros="0" tabSelected="1" zoomScale="140" zoomScaleNormal="140" workbookViewId="0">
      <pane xSplit="2" ySplit="7" topLeftCell="C203" activePane="bottomRight" state="frozen"/>
      <selection pane="topRight" activeCell="C1" sqref="C1"/>
      <selection pane="bottomLeft" activeCell="A119" sqref="A119"/>
      <selection pane="bottomRight" activeCell="D230" sqref="D230"/>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1194</v>
      </c>
      <c r="B3" s="6"/>
      <c r="C3" s="4"/>
      <c r="D3" s="4"/>
      <c r="E3" s="5"/>
    </row>
    <row r="4" spans="1:5">
      <c r="A4" s="7"/>
      <c r="B4" s="7"/>
    </row>
    <row r="5" spans="1:5" ht="35.25" customHeight="1">
      <c r="A5" s="8" t="s">
        <v>2</v>
      </c>
      <c r="B5" s="8" t="s">
        <v>3</v>
      </c>
      <c r="C5" s="8" t="s">
        <v>1104</v>
      </c>
      <c r="D5" s="8" t="s">
        <v>1195</v>
      </c>
      <c r="E5" s="8" t="s">
        <v>4</v>
      </c>
    </row>
    <row r="6" spans="1:5" s="12" customFormat="1">
      <c r="A6" s="9" t="s">
        <v>5</v>
      </c>
      <c r="B6" s="10"/>
      <c r="C6" s="11">
        <f>C7+C61</f>
        <v>382231.9</v>
      </c>
      <c r="D6" s="11">
        <f>D7+D61</f>
        <v>279906.8</v>
      </c>
      <c r="E6" s="11">
        <f t="shared" ref="E6:E88" si="0">D6/C6*100</f>
        <v>73.229576076721997</v>
      </c>
    </row>
    <row r="7" spans="1:5" s="14" customFormat="1">
      <c r="A7" s="19" t="s">
        <v>6</v>
      </c>
      <c r="B7" s="13" t="s">
        <v>1118</v>
      </c>
      <c r="C7" s="20">
        <f>C8+C10+C16+C28+C31+C33+C48+C53+C59+C50</f>
        <v>53027.5</v>
      </c>
      <c r="D7" s="20">
        <f>D8+D10+D16+D28+D31+D33+D48+D53+D59+D50+D32</f>
        <v>28724.2</v>
      </c>
      <c r="E7" s="20">
        <f t="shared" si="0"/>
        <v>54.168497477723818</v>
      </c>
    </row>
    <row r="8" spans="1:5" s="14" customFormat="1">
      <c r="A8" s="19" t="s">
        <v>7</v>
      </c>
      <c r="B8" s="13" t="s">
        <v>1119</v>
      </c>
      <c r="C8" s="20">
        <f>C9</f>
        <v>15611.4</v>
      </c>
      <c r="D8" s="20">
        <f>D9</f>
        <v>10822.4</v>
      </c>
      <c r="E8" s="20">
        <f t="shared" si="0"/>
        <v>69.323699347912424</v>
      </c>
    </row>
    <row r="9" spans="1:5">
      <c r="A9" s="15" t="s">
        <v>8</v>
      </c>
      <c r="B9" s="16" t="s">
        <v>1120</v>
      </c>
      <c r="C9" s="17">
        <v>15611.4</v>
      </c>
      <c r="D9" s="17">
        <v>10822.4</v>
      </c>
      <c r="E9" s="17">
        <f t="shared" si="0"/>
        <v>69.323699347912424</v>
      </c>
    </row>
    <row r="10" spans="1:5" ht="22.5">
      <c r="A10" s="19" t="s">
        <v>9</v>
      </c>
      <c r="B10" s="13" t="s">
        <v>1130</v>
      </c>
      <c r="C10" s="20">
        <f>C11</f>
        <v>7682</v>
      </c>
      <c r="D10" s="20">
        <f>D11</f>
        <v>6468.8</v>
      </c>
      <c r="E10" s="20">
        <f t="shared" si="0"/>
        <v>84.20723769851601</v>
      </c>
    </row>
    <row r="11" spans="1:5" ht="25.5" customHeight="1">
      <c r="A11" s="15" t="s">
        <v>10</v>
      </c>
      <c r="B11" s="16" t="s">
        <v>1129</v>
      </c>
      <c r="C11" s="17">
        <f>C12+C13+C14+C15</f>
        <v>7682</v>
      </c>
      <c r="D11" s="17">
        <f>D12+D13+D14+D15</f>
        <v>6468.8</v>
      </c>
      <c r="E11" s="17">
        <f t="shared" si="0"/>
        <v>84.20723769851601</v>
      </c>
    </row>
    <row r="12" spans="1:5" ht="47.25" customHeight="1">
      <c r="A12" s="15" t="s">
        <v>11</v>
      </c>
      <c r="B12" s="16" t="s">
        <v>1128</v>
      </c>
      <c r="C12" s="17">
        <v>3639</v>
      </c>
      <c r="D12" s="17">
        <v>3313.5</v>
      </c>
      <c r="E12" s="17">
        <f t="shared" si="0"/>
        <v>91.055234954657877</v>
      </c>
    </row>
    <row r="13" spans="1:5" ht="59.25" customHeight="1">
      <c r="A13" s="15" t="s">
        <v>12</v>
      </c>
      <c r="B13" s="16" t="s">
        <v>1127</v>
      </c>
      <c r="C13" s="17">
        <v>25</v>
      </c>
      <c r="D13" s="17">
        <v>17.899999999999999</v>
      </c>
      <c r="E13" s="17">
        <f t="shared" si="0"/>
        <v>71.599999999999994</v>
      </c>
    </row>
    <row r="14" spans="1:5" ht="46.5" customHeight="1">
      <c r="A14" s="15" t="s">
        <v>13</v>
      </c>
      <c r="B14" s="16" t="s">
        <v>1126</v>
      </c>
      <c r="C14" s="17">
        <v>4497</v>
      </c>
      <c r="D14" s="17">
        <v>3526.2</v>
      </c>
      <c r="E14" s="17">
        <f t="shared" si="0"/>
        <v>78.41227484989993</v>
      </c>
    </row>
    <row r="15" spans="1:5" ht="46.5" customHeight="1">
      <c r="A15" s="15" t="s">
        <v>14</v>
      </c>
      <c r="B15" s="16" t="s">
        <v>1125</v>
      </c>
      <c r="C15" s="17">
        <v>-479</v>
      </c>
      <c r="D15" s="17">
        <v>-388.8</v>
      </c>
      <c r="E15" s="17">
        <f t="shared" si="0"/>
        <v>81.169102296450944</v>
      </c>
    </row>
    <row r="16" spans="1:5">
      <c r="A16" s="19" t="s">
        <v>15</v>
      </c>
      <c r="B16" s="13" t="s">
        <v>1124</v>
      </c>
      <c r="C16" s="20">
        <f>C17+C22+C24+C26</f>
        <v>5480.9</v>
      </c>
      <c r="D16" s="20">
        <f>D17+D22+D24+D26</f>
        <v>3746.2</v>
      </c>
      <c r="E16" s="20">
        <f t="shared" si="0"/>
        <v>68.350088489116757</v>
      </c>
    </row>
    <row r="17" spans="1:5" ht="15" customHeight="1">
      <c r="A17" s="32" t="s">
        <v>1017</v>
      </c>
      <c r="B17" s="21" t="s">
        <v>1123</v>
      </c>
      <c r="C17" s="33">
        <f>C18+C20</f>
        <v>519</v>
      </c>
      <c r="D17" s="33">
        <f>D18+D20</f>
        <v>446.70000000000005</v>
      </c>
      <c r="E17" s="33">
        <f t="shared" si="0"/>
        <v>86.06936416184972</v>
      </c>
    </row>
    <row r="18" spans="1:5" ht="22.5">
      <c r="A18" s="101" t="s">
        <v>1131</v>
      </c>
      <c r="B18" s="100" t="s">
        <v>1116</v>
      </c>
      <c r="C18" s="17">
        <f>C19</f>
        <v>339</v>
      </c>
      <c r="D18" s="17">
        <f>D19</f>
        <v>336.1</v>
      </c>
      <c r="E18" s="17">
        <f t="shared" si="0"/>
        <v>99.144542772861371</v>
      </c>
    </row>
    <row r="19" spans="1:5" ht="22.5">
      <c r="A19" s="101" t="s">
        <v>1131</v>
      </c>
      <c r="B19" s="100" t="s">
        <v>1117</v>
      </c>
      <c r="C19" s="17">
        <v>339</v>
      </c>
      <c r="D19" s="17">
        <v>336.1</v>
      </c>
      <c r="E19" s="17">
        <f t="shared" si="0"/>
        <v>99.144542772861371</v>
      </c>
    </row>
    <row r="20" spans="1:5" ht="27" customHeight="1">
      <c r="A20" s="101" t="s">
        <v>1132</v>
      </c>
      <c r="B20" s="100" t="s">
        <v>1121</v>
      </c>
      <c r="C20" s="17">
        <f>C21</f>
        <v>180</v>
      </c>
      <c r="D20" s="17">
        <f>D21</f>
        <v>110.6</v>
      </c>
      <c r="E20" s="17">
        <f t="shared" si="0"/>
        <v>61.444444444444443</v>
      </c>
    </row>
    <row r="21" spans="1:5" ht="45">
      <c r="A21" s="101" t="s">
        <v>1133</v>
      </c>
      <c r="B21" s="100" t="s">
        <v>1122</v>
      </c>
      <c r="C21" s="17">
        <v>180</v>
      </c>
      <c r="D21" s="17">
        <v>110.6</v>
      </c>
      <c r="E21" s="17">
        <f t="shared" si="0"/>
        <v>61.444444444444443</v>
      </c>
    </row>
    <row r="22" spans="1:5" ht="14.25" customHeight="1">
      <c r="A22" s="15" t="s">
        <v>16</v>
      </c>
      <c r="B22" s="16" t="s">
        <v>1135</v>
      </c>
      <c r="C22" s="17">
        <f>C23</f>
        <v>0</v>
      </c>
      <c r="D22" s="17">
        <f>D23</f>
        <v>-9.1999999999999993</v>
      </c>
      <c r="E22" s="17"/>
    </row>
    <row r="23" spans="1:5" ht="14.25" customHeight="1">
      <c r="A23" s="101" t="s">
        <v>16</v>
      </c>
      <c r="B23" s="100" t="s">
        <v>1134</v>
      </c>
      <c r="C23" s="17"/>
      <c r="D23" s="17">
        <v>-9.1999999999999993</v>
      </c>
      <c r="E23" s="17"/>
    </row>
    <row r="24" spans="1:5">
      <c r="A24" s="15" t="s">
        <v>17</v>
      </c>
      <c r="B24" s="16" t="s">
        <v>1137</v>
      </c>
      <c r="C24" s="17">
        <f>C25</f>
        <v>4514.8999999999996</v>
      </c>
      <c r="D24" s="17">
        <f>D25</f>
        <v>3039.2</v>
      </c>
      <c r="E24" s="17">
        <f t="shared" si="0"/>
        <v>67.314890695253496</v>
      </c>
    </row>
    <row r="25" spans="1:5">
      <c r="A25" s="101" t="s">
        <v>17</v>
      </c>
      <c r="B25" s="100" t="s">
        <v>1136</v>
      </c>
      <c r="C25" s="17">
        <v>4514.8999999999996</v>
      </c>
      <c r="D25" s="17">
        <v>3039.2</v>
      </c>
      <c r="E25" s="17">
        <f t="shared" si="0"/>
        <v>67.314890695253496</v>
      </c>
    </row>
    <row r="26" spans="1:5" ht="22.5">
      <c r="A26" s="101" t="s">
        <v>1140</v>
      </c>
      <c r="B26" s="100" t="s">
        <v>1141</v>
      </c>
      <c r="C26" s="17">
        <f>C27</f>
        <v>447</v>
      </c>
      <c r="D26" s="17">
        <f>D27</f>
        <v>269.5</v>
      </c>
      <c r="E26" s="17">
        <f t="shared" si="0"/>
        <v>60.290827740492169</v>
      </c>
    </row>
    <row r="27" spans="1:5" ht="24.75" customHeight="1">
      <c r="A27" s="101" t="s">
        <v>1138</v>
      </c>
      <c r="B27" s="100" t="s">
        <v>1139</v>
      </c>
      <c r="C27" s="17">
        <v>447</v>
      </c>
      <c r="D27" s="17">
        <v>269.5</v>
      </c>
      <c r="E27" s="17">
        <f t="shared" si="0"/>
        <v>60.290827740492169</v>
      </c>
    </row>
    <row r="28" spans="1:5">
      <c r="A28" s="19" t="s">
        <v>18</v>
      </c>
      <c r="B28" s="13" t="s">
        <v>19</v>
      </c>
      <c r="C28" s="20">
        <f>SUM(C29:C30)</f>
        <v>15437.400000000001</v>
      </c>
      <c r="D28" s="20">
        <f>SUM(D29:D30)</f>
        <v>3767.3</v>
      </c>
      <c r="E28" s="20">
        <f t="shared" si="0"/>
        <v>24.403720833819165</v>
      </c>
    </row>
    <row r="29" spans="1:5">
      <c r="A29" s="15" t="s">
        <v>20</v>
      </c>
      <c r="B29" s="16" t="s">
        <v>21</v>
      </c>
      <c r="C29" s="17">
        <v>1319.7</v>
      </c>
      <c r="D29" s="17">
        <v>268.89999999999998</v>
      </c>
      <c r="E29" s="17">
        <f t="shared" si="0"/>
        <v>20.375842994619987</v>
      </c>
    </row>
    <row r="30" spans="1:5">
      <c r="A30" s="15" t="s">
        <v>22</v>
      </c>
      <c r="B30" s="16" t="s">
        <v>23</v>
      </c>
      <c r="C30" s="17">
        <v>14117.7</v>
      </c>
      <c r="D30" s="17">
        <v>3498.4</v>
      </c>
      <c r="E30" s="17">
        <f t="shared" si="0"/>
        <v>24.780240407431805</v>
      </c>
    </row>
    <row r="31" spans="1:5">
      <c r="A31" s="19" t="s">
        <v>1030</v>
      </c>
      <c r="B31" s="13" t="s">
        <v>24</v>
      </c>
      <c r="C31" s="20">
        <v>962.7</v>
      </c>
      <c r="D31" s="20">
        <v>669.2</v>
      </c>
      <c r="E31" s="20">
        <f t="shared" si="0"/>
        <v>69.51282850316818</v>
      </c>
    </row>
    <row r="32" spans="1:5">
      <c r="A32" s="19" t="s">
        <v>1088</v>
      </c>
      <c r="B32" s="13" t="s">
        <v>1089</v>
      </c>
      <c r="C32" s="20"/>
      <c r="D32" s="20"/>
      <c r="E32" s="17"/>
    </row>
    <row r="33" spans="1:5" ht="24" customHeight="1">
      <c r="A33" s="19" t="s">
        <v>25</v>
      </c>
      <c r="B33" s="18" t="s">
        <v>26</v>
      </c>
      <c r="C33" s="20">
        <f>C34+C45</f>
        <v>3675.4</v>
      </c>
      <c r="D33" s="20">
        <f>D34+D45+D43+D44</f>
        <v>2597.4999999999995</v>
      </c>
      <c r="E33" s="20">
        <f t="shared" si="0"/>
        <v>70.672579855253844</v>
      </c>
    </row>
    <row r="34" spans="1:5" ht="58.5" customHeight="1">
      <c r="A34" s="15" t="s">
        <v>27</v>
      </c>
      <c r="B34" s="16" t="s">
        <v>28</v>
      </c>
      <c r="C34" s="17">
        <f>C35+C37+C39+C42</f>
        <v>3180</v>
      </c>
      <c r="D34" s="17">
        <f>D35+D37+D39</f>
        <v>2293.7999999999997</v>
      </c>
      <c r="E34" s="17">
        <f t="shared" si="0"/>
        <v>72.132075471698116</v>
      </c>
    </row>
    <row r="35" spans="1:5" ht="43.5" customHeight="1">
      <c r="A35" s="15" t="s">
        <v>29</v>
      </c>
      <c r="B35" s="16" t="s">
        <v>1031</v>
      </c>
      <c r="C35" s="17">
        <f>C36</f>
        <v>2280</v>
      </c>
      <c r="D35" s="17">
        <f>D36</f>
        <v>1693.8</v>
      </c>
      <c r="E35" s="17">
        <f t="shared" si="0"/>
        <v>74.28947368421052</v>
      </c>
    </row>
    <row r="36" spans="1:5" ht="69" customHeight="1">
      <c r="A36" s="72" t="s">
        <v>1032</v>
      </c>
      <c r="B36" s="16" t="s">
        <v>960</v>
      </c>
      <c r="C36" s="17">
        <v>2280</v>
      </c>
      <c r="D36" s="17">
        <v>1693.8</v>
      </c>
      <c r="E36" s="17">
        <f t="shared" si="0"/>
        <v>74.28947368421052</v>
      </c>
    </row>
    <row r="37" spans="1:5" ht="56.25" customHeight="1">
      <c r="A37" s="15" t="s">
        <v>30</v>
      </c>
      <c r="B37" s="16" t="s">
        <v>31</v>
      </c>
      <c r="C37" s="17">
        <f>C38</f>
        <v>562.20000000000005</v>
      </c>
      <c r="D37" s="17">
        <f>D38</f>
        <v>377.9</v>
      </c>
      <c r="E37" s="17">
        <f t="shared" si="0"/>
        <v>67.218071860547838</v>
      </c>
    </row>
    <row r="38" spans="1:5" ht="45.75" customHeight="1">
      <c r="A38" s="15" t="s">
        <v>32</v>
      </c>
      <c r="B38" s="16" t="s">
        <v>33</v>
      </c>
      <c r="C38" s="17">
        <v>562.20000000000005</v>
      </c>
      <c r="D38" s="17">
        <v>377.9</v>
      </c>
      <c r="E38" s="17">
        <f t="shared" si="0"/>
        <v>67.218071860547838</v>
      </c>
    </row>
    <row r="39" spans="1:5" ht="67.5">
      <c r="A39" s="15" t="s">
        <v>1033</v>
      </c>
      <c r="B39" s="16" t="s">
        <v>34</v>
      </c>
      <c r="C39" s="17">
        <f>C40+C41</f>
        <v>285.40000000000003</v>
      </c>
      <c r="D39" s="17">
        <f>D40+D41</f>
        <v>222.10000000000002</v>
      </c>
      <c r="E39" s="17">
        <f t="shared" si="0"/>
        <v>77.820602662929218</v>
      </c>
    </row>
    <row r="40" spans="1:5" ht="45">
      <c r="A40" s="15" t="s">
        <v>35</v>
      </c>
      <c r="B40" s="16" t="s">
        <v>36</v>
      </c>
      <c r="C40" s="17">
        <v>26.6</v>
      </c>
      <c r="D40" s="17">
        <v>15.3</v>
      </c>
      <c r="E40" s="17">
        <f t="shared" si="0"/>
        <v>57.518796992481199</v>
      </c>
    </row>
    <row r="41" spans="1:5" ht="45">
      <c r="A41" s="15" t="s">
        <v>37</v>
      </c>
      <c r="B41" s="16" t="s">
        <v>38</v>
      </c>
      <c r="C41" s="17">
        <v>258.8</v>
      </c>
      <c r="D41" s="17">
        <v>206.8</v>
      </c>
      <c r="E41" s="17">
        <f t="shared" si="0"/>
        <v>79.907264296754249</v>
      </c>
    </row>
    <row r="42" spans="1:5" ht="33.75">
      <c r="A42" s="72" t="s">
        <v>1143</v>
      </c>
      <c r="B42" s="16" t="s">
        <v>1142</v>
      </c>
      <c r="C42" s="17">
        <f>C43</f>
        <v>52.4</v>
      </c>
      <c r="D42" s="17">
        <f>D43</f>
        <v>1.4</v>
      </c>
      <c r="E42" s="17"/>
    </row>
    <row r="43" spans="1:5" ht="22.5" customHeight="1">
      <c r="A43" s="102" t="s">
        <v>1029</v>
      </c>
      <c r="B43" s="16" t="s">
        <v>1028</v>
      </c>
      <c r="C43" s="17">
        <v>52.4</v>
      </c>
      <c r="D43" s="17">
        <v>1.4</v>
      </c>
      <c r="E43" s="17">
        <f t="shared" si="0"/>
        <v>2.6717557251908395</v>
      </c>
    </row>
    <row r="44" spans="1:5" ht="22.5" customHeight="1">
      <c r="A44" s="102" t="s">
        <v>1192</v>
      </c>
      <c r="B44" s="16" t="s">
        <v>1193</v>
      </c>
      <c r="C44" s="17"/>
      <c r="D44" s="17">
        <v>0.2</v>
      </c>
      <c r="E44" s="17"/>
    </row>
    <row r="45" spans="1:5" ht="55.5" customHeight="1">
      <c r="A45" s="15" t="s">
        <v>39</v>
      </c>
      <c r="B45" s="16" t="s">
        <v>40</v>
      </c>
      <c r="C45" s="17">
        <f>C46+C47</f>
        <v>495.4</v>
      </c>
      <c r="D45" s="17">
        <f>D46+D47</f>
        <v>302.10000000000002</v>
      </c>
      <c r="E45" s="17">
        <f t="shared" si="0"/>
        <v>60.981025433992741</v>
      </c>
    </row>
    <row r="46" spans="1:5" ht="47.25" customHeight="1">
      <c r="A46" s="15" t="s">
        <v>41</v>
      </c>
      <c r="B46" s="16" t="s">
        <v>42</v>
      </c>
      <c r="C46" s="17">
        <v>202.9</v>
      </c>
      <c r="D46" s="17">
        <v>86.3</v>
      </c>
      <c r="E46" s="17">
        <f t="shared" si="0"/>
        <v>42.533267619516998</v>
      </c>
    </row>
    <row r="47" spans="1:5" ht="53.25" customHeight="1">
      <c r="A47" s="15" t="s">
        <v>43</v>
      </c>
      <c r="B47" s="16" t="s">
        <v>44</v>
      </c>
      <c r="C47" s="17">
        <v>292.5</v>
      </c>
      <c r="D47" s="17">
        <v>215.8</v>
      </c>
      <c r="E47" s="17">
        <f t="shared" si="0"/>
        <v>73.777777777777786</v>
      </c>
    </row>
    <row r="48" spans="1:5" ht="16.5" customHeight="1">
      <c r="A48" s="19" t="s">
        <v>45</v>
      </c>
      <c r="B48" s="13" t="s">
        <v>46</v>
      </c>
      <c r="C48" s="20">
        <f>SUM(C49:C49)</f>
        <v>0.9</v>
      </c>
      <c r="D48" s="20">
        <f>SUM(D49:D49)</f>
        <v>0.9</v>
      </c>
      <c r="E48" s="20">
        <f t="shared" si="0"/>
        <v>100</v>
      </c>
    </row>
    <row r="49" spans="1:6">
      <c r="A49" s="15" t="s">
        <v>47</v>
      </c>
      <c r="B49" s="16" t="s">
        <v>48</v>
      </c>
      <c r="C49" s="17">
        <v>0.9</v>
      </c>
      <c r="D49" s="17">
        <v>0.9</v>
      </c>
      <c r="E49" s="17">
        <f t="shared" si="0"/>
        <v>100</v>
      </c>
    </row>
    <row r="50" spans="1:6" ht="22.5">
      <c r="A50" s="19" t="s">
        <v>49</v>
      </c>
      <c r="B50" s="13" t="s">
        <v>1188</v>
      </c>
      <c r="C50" s="20">
        <f>C51+C52</f>
        <v>1046.7</v>
      </c>
      <c r="D50" s="20">
        <f>D51+D52</f>
        <v>403.5</v>
      </c>
      <c r="E50" s="20">
        <f t="shared" si="0"/>
        <v>38.549727715677847</v>
      </c>
    </row>
    <row r="51" spans="1:6" ht="26.25" customHeight="1">
      <c r="A51" s="15" t="s">
        <v>50</v>
      </c>
      <c r="B51" s="16" t="s">
        <v>1189</v>
      </c>
      <c r="C51" s="17">
        <v>945</v>
      </c>
      <c r="D51" s="17">
        <v>350.9</v>
      </c>
      <c r="E51" s="17">
        <f t="shared" si="0"/>
        <v>37.132275132275126</v>
      </c>
    </row>
    <row r="52" spans="1:6" ht="12.75" customHeight="1">
      <c r="A52" s="15" t="s">
        <v>1020</v>
      </c>
      <c r="B52" s="16" t="s">
        <v>1190</v>
      </c>
      <c r="C52" s="17">
        <v>101.7</v>
      </c>
      <c r="D52" s="17">
        <v>52.6</v>
      </c>
      <c r="E52" s="17">
        <f t="shared" si="0"/>
        <v>51.720747295968536</v>
      </c>
    </row>
    <row r="53" spans="1:6" ht="22.5">
      <c r="A53" s="19" t="s">
        <v>51</v>
      </c>
      <c r="B53" s="13" t="s">
        <v>52</v>
      </c>
      <c r="C53" s="20">
        <f>C54+C57+C58</f>
        <v>2865.4</v>
      </c>
      <c r="D53" s="20">
        <f>D54+D57+D58</f>
        <v>83.6</v>
      </c>
      <c r="E53" s="20">
        <f t="shared" si="0"/>
        <v>2.9175682278215951</v>
      </c>
    </row>
    <row r="54" spans="1:6" ht="57" customHeight="1">
      <c r="A54" s="15" t="s">
        <v>53</v>
      </c>
      <c r="B54" s="16" t="s">
        <v>54</v>
      </c>
      <c r="C54" s="17">
        <f>C55+C56</f>
        <v>2449.4</v>
      </c>
      <c r="D54" s="17">
        <f>D55+D56</f>
        <v>0</v>
      </c>
      <c r="E54" s="20">
        <f t="shared" si="0"/>
        <v>0</v>
      </c>
    </row>
    <row r="55" spans="1:6" ht="55.5" customHeight="1">
      <c r="A55" s="15" t="s">
        <v>1034</v>
      </c>
      <c r="B55" s="16" t="s">
        <v>956</v>
      </c>
      <c r="C55" s="17">
        <v>1200</v>
      </c>
      <c r="D55" s="17"/>
      <c r="E55" s="20">
        <f t="shared" si="0"/>
        <v>0</v>
      </c>
    </row>
    <row r="56" spans="1:6" ht="57.75" customHeight="1">
      <c r="A56" s="15" t="s">
        <v>55</v>
      </c>
      <c r="B56" s="16" t="s">
        <v>56</v>
      </c>
      <c r="C56" s="17">
        <v>1249.4000000000001</v>
      </c>
      <c r="D56" s="17"/>
      <c r="E56" s="20">
        <f t="shared" si="0"/>
        <v>0</v>
      </c>
    </row>
    <row r="57" spans="1:6" ht="25.5" customHeight="1">
      <c r="A57" s="15" t="s">
        <v>57</v>
      </c>
      <c r="B57" s="16" t="s">
        <v>58</v>
      </c>
      <c r="C57" s="17">
        <v>375</v>
      </c>
      <c r="D57" s="17"/>
      <c r="E57" s="20">
        <f t="shared" si="0"/>
        <v>0</v>
      </c>
    </row>
    <row r="58" spans="1:6" ht="48" customHeight="1">
      <c r="A58" s="15" t="s">
        <v>1097</v>
      </c>
      <c r="B58" s="16" t="s">
        <v>1098</v>
      </c>
      <c r="C58" s="17">
        <v>41</v>
      </c>
      <c r="D58" s="17">
        <v>83.6</v>
      </c>
      <c r="E58" s="17">
        <f t="shared" si="0"/>
        <v>203.90243902439025</v>
      </c>
    </row>
    <row r="59" spans="1:6" ht="14.25" customHeight="1">
      <c r="A59" s="19" t="s">
        <v>59</v>
      </c>
      <c r="B59" s="13" t="s">
        <v>60</v>
      </c>
      <c r="C59" s="20">
        <v>264.7</v>
      </c>
      <c r="D59" s="20">
        <v>164.8</v>
      </c>
      <c r="E59" s="20">
        <f t="shared" si="0"/>
        <v>62.259161314695888</v>
      </c>
      <c r="F59" s="22"/>
    </row>
    <row r="60" spans="1:6" ht="14.25" customHeight="1">
      <c r="A60" s="19" t="s">
        <v>61</v>
      </c>
      <c r="B60" s="13" t="s">
        <v>62</v>
      </c>
      <c r="C60" s="20"/>
      <c r="D60" s="20"/>
      <c r="E60" s="20"/>
    </row>
    <row r="61" spans="1:6">
      <c r="A61" s="19" t="s">
        <v>63</v>
      </c>
      <c r="B61" s="13" t="s">
        <v>64</v>
      </c>
      <c r="C61" s="20">
        <f>C62+C161+C162</f>
        <v>329204.40000000002</v>
      </c>
      <c r="D61" s="20">
        <f>D62+D161+D162</f>
        <v>251182.6</v>
      </c>
      <c r="E61" s="20">
        <f t="shared" si="0"/>
        <v>76.299891495982436</v>
      </c>
    </row>
    <row r="62" spans="1:6" ht="25.5" customHeight="1">
      <c r="A62" s="19" t="s">
        <v>65</v>
      </c>
      <c r="B62" s="13" t="s">
        <v>66</v>
      </c>
      <c r="C62" s="20">
        <f>C63++C66+C96+C157</f>
        <v>329016.30000000005</v>
      </c>
      <c r="D62" s="20">
        <f>D63++D66+D96+D157</f>
        <v>251210.5</v>
      </c>
      <c r="E62" s="20">
        <f t="shared" si="0"/>
        <v>76.3519922873122</v>
      </c>
    </row>
    <row r="63" spans="1:6" ht="22.5">
      <c r="A63" s="32" t="s">
        <v>67</v>
      </c>
      <c r="B63" s="21" t="s">
        <v>1015</v>
      </c>
      <c r="C63" s="33">
        <f>C64+C65</f>
        <v>100671.90000000001</v>
      </c>
      <c r="D63" s="33">
        <f>D64+D65</f>
        <v>74089.399999999994</v>
      </c>
      <c r="E63" s="33">
        <f t="shared" si="0"/>
        <v>73.594915761001815</v>
      </c>
    </row>
    <row r="64" spans="1:6" ht="26.25" customHeight="1">
      <c r="A64" s="15" t="s">
        <v>68</v>
      </c>
      <c r="B64" s="16" t="s">
        <v>1016</v>
      </c>
      <c r="C64" s="17">
        <v>92556.800000000003</v>
      </c>
      <c r="D64" s="17">
        <v>71521.399999999994</v>
      </c>
      <c r="E64" s="17">
        <f t="shared" si="0"/>
        <v>77.272982644170924</v>
      </c>
    </row>
    <row r="65" spans="1:7" ht="26.25" customHeight="1">
      <c r="A65" s="15" t="s">
        <v>69</v>
      </c>
      <c r="B65" s="16" t="s">
        <v>981</v>
      </c>
      <c r="C65" s="17">
        <v>8115.1</v>
      </c>
      <c r="D65" s="17">
        <v>2568</v>
      </c>
      <c r="E65" s="17">
        <f t="shared" si="0"/>
        <v>31.64471171026851</v>
      </c>
    </row>
    <row r="66" spans="1:7" ht="22.5">
      <c r="A66" s="32" t="s">
        <v>70</v>
      </c>
      <c r="B66" s="21" t="s">
        <v>982</v>
      </c>
      <c r="C66" s="33">
        <f>C67+C68+C85+C76+C79+C82+C73+C74+C75+C69</f>
        <v>67079.199999999983</v>
      </c>
      <c r="D66" s="33">
        <f>D67+D68+D85+D76+D79+D82+D73+D74+D75+D69</f>
        <v>50727.999999999993</v>
      </c>
      <c r="E66" s="33">
        <f t="shared" si="0"/>
        <v>75.624038450070969</v>
      </c>
      <c r="F66" s="22"/>
      <c r="G66" s="22"/>
    </row>
    <row r="67" spans="1:7" ht="45">
      <c r="A67" s="87" t="s">
        <v>1111</v>
      </c>
      <c r="B67" s="103" t="s">
        <v>1151</v>
      </c>
      <c r="C67" s="81">
        <v>5062</v>
      </c>
      <c r="D67" s="33"/>
      <c r="E67" s="20"/>
      <c r="F67" s="22"/>
      <c r="G67" s="22"/>
    </row>
    <row r="68" spans="1:7" ht="33.75">
      <c r="A68" s="87" t="s">
        <v>1112</v>
      </c>
      <c r="B68" s="103" t="s">
        <v>1152</v>
      </c>
      <c r="C68" s="81">
        <v>1078.7</v>
      </c>
      <c r="D68" s="33"/>
      <c r="E68" s="20"/>
      <c r="F68" s="22"/>
      <c r="G68" s="22"/>
    </row>
    <row r="69" spans="1:7" ht="50.25" customHeight="1">
      <c r="A69" s="93" t="s">
        <v>1099</v>
      </c>
      <c r="B69" s="94" t="s">
        <v>1153</v>
      </c>
      <c r="C69" s="81">
        <f>C70+C71</f>
        <v>1425.5</v>
      </c>
      <c r="D69" s="81">
        <f>D70+D71</f>
        <v>1069.1000000000001</v>
      </c>
      <c r="E69" s="33">
        <f t="shared" si="0"/>
        <v>74.998246229393203</v>
      </c>
      <c r="F69" s="22"/>
      <c r="G69" s="22"/>
    </row>
    <row r="70" spans="1:7" ht="78.75" customHeight="1">
      <c r="A70" s="95" t="s">
        <v>1113</v>
      </c>
      <c r="B70" s="24" t="s">
        <v>1154</v>
      </c>
      <c r="C70" s="104">
        <v>7.2</v>
      </c>
      <c r="D70" s="17">
        <v>5.4</v>
      </c>
      <c r="E70" s="17">
        <f t="shared" si="0"/>
        <v>75</v>
      </c>
      <c r="F70" s="22"/>
      <c r="G70" s="22"/>
    </row>
    <row r="71" spans="1:7" ht="60" customHeight="1">
      <c r="A71" s="95" t="s">
        <v>1114</v>
      </c>
      <c r="B71" s="24" t="s">
        <v>1155</v>
      </c>
      <c r="C71" s="104">
        <v>1418.3</v>
      </c>
      <c r="D71" s="17">
        <v>1063.7</v>
      </c>
      <c r="E71" s="17">
        <f t="shared" si="0"/>
        <v>74.998237326376653</v>
      </c>
      <c r="F71" s="22"/>
      <c r="G71" s="22"/>
    </row>
    <row r="72" spans="1:7" ht="41.25" customHeight="1">
      <c r="A72" s="96" t="s">
        <v>1115</v>
      </c>
      <c r="B72" s="97" t="s">
        <v>1156</v>
      </c>
      <c r="C72" s="81">
        <f>C73+C74+C75</f>
        <v>3213.3</v>
      </c>
      <c r="D72" s="81">
        <f>D73+D74+D75</f>
        <v>2387.9</v>
      </c>
      <c r="E72" s="33">
        <f t="shared" si="0"/>
        <v>74.313011545762919</v>
      </c>
      <c r="F72" s="22"/>
      <c r="G72" s="22"/>
    </row>
    <row r="73" spans="1:7" ht="99.75" customHeight="1">
      <c r="A73" s="88" t="s">
        <v>1070</v>
      </c>
      <c r="B73" s="90" t="s">
        <v>1071</v>
      </c>
      <c r="C73" s="81">
        <v>871</v>
      </c>
      <c r="D73" s="33">
        <v>871</v>
      </c>
      <c r="E73" s="17">
        <f t="shared" si="0"/>
        <v>100</v>
      </c>
      <c r="F73" s="22"/>
      <c r="G73" s="22"/>
    </row>
    <row r="74" spans="1:7" ht="33" customHeight="1">
      <c r="A74" s="89" t="s">
        <v>1072</v>
      </c>
      <c r="B74" s="91" t="s">
        <v>1073</v>
      </c>
      <c r="C74" s="81">
        <v>74</v>
      </c>
      <c r="D74" s="33">
        <v>47.9</v>
      </c>
      <c r="E74" s="17">
        <f t="shared" si="0"/>
        <v>64.729729729729726</v>
      </c>
      <c r="F74" s="22"/>
      <c r="G74" s="22"/>
    </row>
    <row r="75" spans="1:7" ht="37.5" customHeight="1">
      <c r="A75" s="89" t="s">
        <v>1072</v>
      </c>
      <c r="B75" s="92" t="s">
        <v>1074</v>
      </c>
      <c r="C75" s="81">
        <v>2268.3000000000002</v>
      </c>
      <c r="D75" s="33">
        <v>1469</v>
      </c>
      <c r="E75" s="17">
        <f t="shared" si="0"/>
        <v>64.762156681215004</v>
      </c>
      <c r="F75" s="22"/>
      <c r="G75" s="22"/>
    </row>
    <row r="76" spans="1:7" ht="22.5" customHeight="1">
      <c r="A76" s="98" t="s">
        <v>1090</v>
      </c>
      <c r="B76" s="99" t="s">
        <v>1091</v>
      </c>
      <c r="C76" s="111">
        <f>C77+C78</f>
        <v>933.1</v>
      </c>
      <c r="D76" s="112">
        <f>D77+D78</f>
        <v>933.1</v>
      </c>
      <c r="E76" s="112">
        <f t="shared" si="0"/>
        <v>100</v>
      </c>
      <c r="F76" s="22"/>
      <c r="G76" s="22"/>
    </row>
    <row r="77" spans="1:7" ht="45" customHeight="1">
      <c r="A77" s="87" t="s">
        <v>1144</v>
      </c>
      <c r="B77" s="99" t="s">
        <v>1146</v>
      </c>
      <c r="C77" s="33">
        <v>401.1</v>
      </c>
      <c r="D77" s="33">
        <v>401.1</v>
      </c>
      <c r="E77" s="112">
        <f t="shared" si="0"/>
        <v>100</v>
      </c>
      <c r="F77" s="22"/>
      <c r="G77" s="22"/>
    </row>
    <row r="78" spans="1:7" ht="37.5" customHeight="1">
      <c r="A78" s="87" t="s">
        <v>1145</v>
      </c>
      <c r="B78" s="99" t="s">
        <v>1147</v>
      </c>
      <c r="C78" s="33">
        <v>532</v>
      </c>
      <c r="D78" s="33">
        <v>532</v>
      </c>
      <c r="E78" s="112">
        <f t="shared" si="0"/>
        <v>100</v>
      </c>
      <c r="F78" s="22"/>
      <c r="G78" s="22"/>
    </row>
    <row r="79" spans="1:7" s="84" customFormat="1" ht="18" customHeight="1">
      <c r="A79" s="79" t="s">
        <v>1100</v>
      </c>
      <c r="B79" s="82" t="s">
        <v>1148</v>
      </c>
      <c r="C79" s="81">
        <f>C80+C81</f>
        <v>38.6</v>
      </c>
      <c r="D79" s="81">
        <f>D80+D81</f>
        <v>38.6</v>
      </c>
      <c r="E79" s="107">
        <f t="shared" si="0"/>
        <v>100</v>
      </c>
      <c r="F79" s="83"/>
      <c r="G79" s="83"/>
    </row>
    <row r="80" spans="1:7" s="84" customFormat="1" ht="48.75" customHeight="1">
      <c r="A80" s="87" t="s">
        <v>1149</v>
      </c>
      <c r="B80" s="82" t="s">
        <v>1163</v>
      </c>
      <c r="C80" s="81">
        <v>3.1</v>
      </c>
      <c r="D80" s="33">
        <v>3.1</v>
      </c>
      <c r="E80" s="107">
        <f t="shared" si="0"/>
        <v>100</v>
      </c>
      <c r="F80" s="83"/>
      <c r="G80" s="83"/>
    </row>
    <row r="81" spans="1:7" s="84" customFormat="1" ht="37.5" customHeight="1">
      <c r="A81" s="87" t="s">
        <v>1150</v>
      </c>
      <c r="B81" s="82" t="s">
        <v>1164</v>
      </c>
      <c r="C81" s="81">
        <v>35.5</v>
      </c>
      <c r="D81" s="33">
        <v>35.5</v>
      </c>
      <c r="E81" s="107">
        <f t="shared" si="0"/>
        <v>100</v>
      </c>
      <c r="F81" s="83"/>
      <c r="G81" s="83"/>
    </row>
    <row r="82" spans="1:7" ht="25.5" customHeight="1">
      <c r="A82" s="80" t="s">
        <v>1095</v>
      </c>
      <c r="B82" s="70" t="s">
        <v>1096</v>
      </c>
      <c r="C82" s="81">
        <f>C83+C84</f>
        <v>6060.6</v>
      </c>
      <c r="D82" s="81">
        <f>D83+D84</f>
        <v>6060.6</v>
      </c>
      <c r="E82" s="20">
        <f t="shared" si="0"/>
        <v>100</v>
      </c>
      <c r="F82" s="22"/>
      <c r="G82" s="22"/>
    </row>
    <row r="83" spans="1:7" ht="45">
      <c r="A83" s="71" t="s">
        <v>1035</v>
      </c>
      <c r="B83" s="68" t="s">
        <v>1018</v>
      </c>
      <c r="C83" s="113">
        <v>60.6</v>
      </c>
      <c r="D83" s="17">
        <v>60.6</v>
      </c>
      <c r="E83" s="20">
        <f t="shared" si="0"/>
        <v>100</v>
      </c>
      <c r="F83" s="22"/>
      <c r="G83" s="22"/>
    </row>
    <row r="84" spans="1:7" ht="33.75">
      <c r="A84" s="80" t="s">
        <v>1036</v>
      </c>
      <c r="B84" s="105" t="s">
        <v>1094</v>
      </c>
      <c r="C84" s="113">
        <v>6000</v>
      </c>
      <c r="D84" s="33">
        <v>6000</v>
      </c>
      <c r="E84" s="33">
        <f t="shared" si="0"/>
        <v>100</v>
      </c>
      <c r="F84" s="22"/>
      <c r="G84" s="22"/>
    </row>
    <row r="85" spans="1:7" s="12" customFormat="1" ht="13.5" customHeight="1">
      <c r="A85" s="32" t="s">
        <v>71</v>
      </c>
      <c r="B85" s="106" t="s">
        <v>983</v>
      </c>
      <c r="C85" s="33">
        <f>C86+C92</f>
        <v>49267.399999999994</v>
      </c>
      <c r="D85" s="33">
        <f>D86+D92</f>
        <v>40238.699999999997</v>
      </c>
      <c r="E85" s="33">
        <f t="shared" si="0"/>
        <v>81.674088748340694</v>
      </c>
      <c r="F85" s="1"/>
      <c r="G85" s="1"/>
    </row>
    <row r="86" spans="1:7" s="12" customFormat="1">
      <c r="A86" s="15" t="s">
        <v>72</v>
      </c>
      <c r="B86" s="16" t="s">
        <v>984</v>
      </c>
      <c r="C86" s="17">
        <f>C91+C88+C89+C90</f>
        <v>30643.1</v>
      </c>
      <c r="D86" s="17">
        <f>D91+D88+D89+D90</f>
        <v>24613.5</v>
      </c>
      <c r="E86" s="17">
        <f t="shared" si="0"/>
        <v>80.323139630128821</v>
      </c>
      <c r="F86" s="1"/>
      <c r="G86" s="1"/>
    </row>
    <row r="87" spans="1:7" ht="14.25" hidden="1" customHeight="1">
      <c r="A87" s="15" t="s">
        <v>72</v>
      </c>
      <c r="B87" s="16" t="s">
        <v>73</v>
      </c>
      <c r="C87" s="17"/>
      <c r="D87" s="17"/>
      <c r="E87" s="17" t="e">
        <f t="shared" si="0"/>
        <v>#DIV/0!</v>
      </c>
    </row>
    <row r="88" spans="1:7" ht="57" customHeight="1">
      <c r="A88" s="23" t="s">
        <v>962</v>
      </c>
      <c r="B88" s="16" t="s">
        <v>985</v>
      </c>
      <c r="C88" s="17">
        <v>4135.3</v>
      </c>
      <c r="D88" s="17">
        <v>3087.2</v>
      </c>
      <c r="E88" s="17">
        <f t="shared" si="0"/>
        <v>74.654801344521545</v>
      </c>
    </row>
    <row r="89" spans="1:7" ht="56.25">
      <c r="A89" s="65" t="s">
        <v>963</v>
      </c>
      <c r="B89" s="16" t="s">
        <v>986</v>
      </c>
      <c r="C89" s="17">
        <v>4979.7</v>
      </c>
      <c r="D89" s="17">
        <v>3686.8</v>
      </c>
      <c r="E89" s="17">
        <f t="shared" ref="E89:E156" si="1">D89/C89*100</f>
        <v>74.036588549511023</v>
      </c>
    </row>
    <row r="90" spans="1:7" ht="33.75">
      <c r="A90" s="65" t="s">
        <v>964</v>
      </c>
      <c r="B90" s="16" t="s">
        <v>987</v>
      </c>
      <c r="C90" s="17">
        <v>2704.6</v>
      </c>
      <c r="D90" s="17">
        <v>1966.4</v>
      </c>
      <c r="E90" s="17">
        <f t="shared" si="1"/>
        <v>72.705760556089629</v>
      </c>
    </row>
    <row r="91" spans="1:7" ht="67.5">
      <c r="A91" s="26" t="s">
        <v>965</v>
      </c>
      <c r="B91" s="16" t="s">
        <v>988</v>
      </c>
      <c r="C91" s="17">
        <v>18823.5</v>
      </c>
      <c r="D91" s="17">
        <v>15873.1</v>
      </c>
      <c r="E91" s="17">
        <f t="shared" si="1"/>
        <v>84.325975509336743</v>
      </c>
    </row>
    <row r="92" spans="1:7" ht="15.75">
      <c r="A92" s="32" t="s">
        <v>74</v>
      </c>
      <c r="B92" s="21" t="s">
        <v>989</v>
      </c>
      <c r="C92" s="33">
        <f>C95+C93+C94</f>
        <v>18624.3</v>
      </c>
      <c r="D92" s="33">
        <f>D95+D93+D94</f>
        <v>15625.2</v>
      </c>
      <c r="E92" s="33">
        <f t="shared" si="1"/>
        <v>83.896844445160355</v>
      </c>
      <c r="F92" s="29"/>
      <c r="G92" s="30"/>
    </row>
    <row r="93" spans="1:7" ht="48" customHeight="1">
      <c r="A93" s="27" t="s">
        <v>1037</v>
      </c>
      <c r="B93" s="16" t="s">
        <v>990</v>
      </c>
      <c r="C93" s="17">
        <v>3076.4</v>
      </c>
      <c r="D93" s="17">
        <v>2307.3000000000002</v>
      </c>
      <c r="E93" s="17">
        <f t="shared" si="1"/>
        <v>75</v>
      </c>
    </row>
    <row r="94" spans="1:7" ht="51" customHeight="1">
      <c r="A94" s="27" t="s">
        <v>1093</v>
      </c>
      <c r="B94" s="16" t="s">
        <v>1092</v>
      </c>
      <c r="C94" s="17">
        <v>3547.9</v>
      </c>
      <c r="D94" s="17">
        <v>1434.2</v>
      </c>
      <c r="E94" s="20">
        <f t="shared" si="1"/>
        <v>40.423912737112097</v>
      </c>
    </row>
    <row r="95" spans="1:7" s="31" customFormat="1" ht="68.25" customHeight="1">
      <c r="A95" s="26" t="s">
        <v>1038</v>
      </c>
      <c r="B95" s="24" t="s">
        <v>991</v>
      </c>
      <c r="C95" s="28">
        <v>12000</v>
      </c>
      <c r="D95" s="28">
        <v>11883.7</v>
      </c>
      <c r="E95" s="17">
        <f t="shared" si="1"/>
        <v>99.030833333333334</v>
      </c>
      <c r="F95" s="1"/>
      <c r="G95" s="1"/>
    </row>
    <row r="96" spans="1:7" ht="22.5">
      <c r="A96" s="19" t="s">
        <v>75</v>
      </c>
      <c r="B96" s="13" t="s">
        <v>992</v>
      </c>
      <c r="C96" s="20">
        <f>C97+C99+C142+C144+C147+C149+C151+C154</f>
        <v>152672.70000000007</v>
      </c>
      <c r="D96" s="20">
        <f>D97+D99+D142+D144+D147+D149+D151+D154</f>
        <v>119281.90000000001</v>
      </c>
      <c r="E96" s="20">
        <f t="shared" si="1"/>
        <v>78.129161271137505</v>
      </c>
    </row>
    <row r="97" spans="1:5" ht="23.25" customHeight="1">
      <c r="A97" s="15" t="s">
        <v>1039</v>
      </c>
      <c r="B97" s="16" t="s">
        <v>993</v>
      </c>
      <c r="C97" s="17">
        <v>3409.9</v>
      </c>
      <c r="D97" s="17">
        <f>D98</f>
        <v>2369.6999999999998</v>
      </c>
      <c r="E97" s="17">
        <f t="shared" si="1"/>
        <v>69.494706589636053</v>
      </c>
    </row>
    <row r="98" spans="1:5" ht="23.25" customHeight="1">
      <c r="A98" s="15" t="s">
        <v>76</v>
      </c>
      <c r="B98" s="16" t="s">
        <v>994</v>
      </c>
      <c r="C98" s="17">
        <v>3415</v>
      </c>
      <c r="D98" s="17">
        <v>2369.6999999999998</v>
      </c>
      <c r="E98" s="17">
        <f t="shared" si="1"/>
        <v>69.390922401171295</v>
      </c>
    </row>
    <row r="99" spans="1:5" ht="23.25" customHeight="1">
      <c r="A99" s="32" t="s">
        <v>1040</v>
      </c>
      <c r="B99" s="21" t="s">
        <v>995</v>
      </c>
      <c r="C99" s="33">
        <f>C100+C101+C102+C103+C104+C105+C106+C110+C111+C112+C113+C114+C116+C117+C118+C120+C121+C122+C123+C124+C125+C126+C127+C128+C130+C132+C119+C134+C135+C136+C129+C131+C133+C137+C115+C108+C107+C109+C138+C139+C140+C141</f>
        <v>136535.60000000003</v>
      </c>
      <c r="D99" s="33">
        <f>D100+D101+D102+D103+D104+D105+D106+D110+D111+D112+D113+D114+D116+D117+D118+D120+D121+D122+D123+D124+D125+D126+D127+D128+D130+D132+D119+D134+D135+D136+D129+D131+D133+D137+D115+D108+D107+D109+D138+D139+D140+D141</f>
        <v>107123.40000000001</v>
      </c>
      <c r="E99" s="17">
        <f t="shared" si="1"/>
        <v>78.458218955349352</v>
      </c>
    </row>
    <row r="100" spans="1:5" ht="68.25" customHeight="1">
      <c r="A100" s="34" t="s">
        <v>1041</v>
      </c>
      <c r="B100" s="16" t="s">
        <v>996</v>
      </c>
      <c r="C100" s="33">
        <v>2.2000000000000002</v>
      </c>
      <c r="D100" s="33"/>
      <c r="E100" s="20">
        <f t="shared" si="1"/>
        <v>0</v>
      </c>
    </row>
    <row r="101" spans="1:5" ht="46.5" customHeight="1">
      <c r="A101" s="34" t="s">
        <v>1042</v>
      </c>
      <c r="B101" s="16" t="s">
        <v>997</v>
      </c>
      <c r="C101" s="33">
        <v>259.8</v>
      </c>
      <c r="D101" s="33">
        <v>129.30000000000001</v>
      </c>
      <c r="E101" s="17">
        <f t="shared" si="1"/>
        <v>49.76905311778291</v>
      </c>
    </row>
    <row r="102" spans="1:5" ht="45.75" customHeight="1">
      <c r="A102" s="35" t="s">
        <v>77</v>
      </c>
      <c r="B102" s="16" t="s">
        <v>998</v>
      </c>
      <c r="C102" s="33">
        <v>3500</v>
      </c>
      <c r="D102" s="33">
        <v>2356.5</v>
      </c>
      <c r="E102" s="17">
        <f t="shared" si="1"/>
        <v>67.328571428571422</v>
      </c>
    </row>
    <row r="103" spans="1:5" ht="36.75" customHeight="1">
      <c r="A103" s="35" t="s">
        <v>78</v>
      </c>
      <c r="B103" s="16" t="s">
        <v>999</v>
      </c>
      <c r="C103" s="33">
        <v>278</v>
      </c>
      <c r="D103" s="33">
        <v>257.7</v>
      </c>
      <c r="E103" s="17">
        <f t="shared" si="1"/>
        <v>92.697841726618705</v>
      </c>
    </row>
    <row r="104" spans="1:5" ht="39" customHeight="1">
      <c r="A104" s="35" t="s">
        <v>1043</v>
      </c>
      <c r="B104" s="16" t="s">
        <v>1000</v>
      </c>
      <c r="C104" s="33">
        <v>11.9</v>
      </c>
      <c r="D104" s="33">
        <v>3</v>
      </c>
      <c r="E104" s="17">
        <f t="shared" si="1"/>
        <v>25.210084033613445</v>
      </c>
    </row>
    <row r="105" spans="1:5" ht="45.75" customHeight="1">
      <c r="A105" s="66" t="s">
        <v>966</v>
      </c>
      <c r="B105" s="16" t="s">
        <v>1001</v>
      </c>
      <c r="C105" s="33">
        <v>2763.9</v>
      </c>
      <c r="D105" s="33">
        <v>2076.4</v>
      </c>
      <c r="E105" s="17">
        <f t="shared" si="1"/>
        <v>75.125728137776321</v>
      </c>
    </row>
    <row r="106" spans="1:5" ht="46.5" customHeight="1">
      <c r="A106" s="66" t="s">
        <v>967</v>
      </c>
      <c r="B106" s="16" t="s">
        <v>1002</v>
      </c>
      <c r="C106" s="33">
        <v>2.7</v>
      </c>
      <c r="D106" s="33">
        <v>2.7</v>
      </c>
      <c r="E106" s="17">
        <f t="shared" si="1"/>
        <v>100</v>
      </c>
    </row>
    <row r="107" spans="1:5" ht="37.5" customHeight="1">
      <c r="A107" s="66" t="s">
        <v>1078</v>
      </c>
      <c r="B107" s="16" t="s">
        <v>1075</v>
      </c>
      <c r="C107" s="33">
        <v>1851.8</v>
      </c>
      <c r="D107" s="33">
        <v>1851.8</v>
      </c>
      <c r="E107" s="17">
        <f t="shared" si="1"/>
        <v>100</v>
      </c>
    </row>
    <row r="108" spans="1:5" ht="45.75" customHeight="1">
      <c r="A108" s="66" t="s">
        <v>1077</v>
      </c>
      <c r="B108" s="16" t="s">
        <v>1076</v>
      </c>
      <c r="C108" s="33">
        <v>61</v>
      </c>
      <c r="D108" s="33">
        <v>38.299999999999997</v>
      </c>
      <c r="E108" s="17">
        <f t="shared" si="1"/>
        <v>62.786885245901637</v>
      </c>
    </row>
    <row r="109" spans="1:5" ht="39" customHeight="1">
      <c r="A109" s="66" t="s">
        <v>1080</v>
      </c>
      <c r="B109" s="16" t="s">
        <v>1079</v>
      </c>
      <c r="C109" s="33">
        <v>69.099999999999994</v>
      </c>
      <c r="D109" s="33">
        <v>54.6</v>
      </c>
      <c r="E109" s="17">
        <f t="shared" si="1"/>
        <v>79.015918958031847</v>
      </c>
    </row>
    <row r="110" spans="1:5" ht="47.25" customHeight="1">
      <c r="A110" s="35" t="s">
        <v>1044</v>
      </c>
      <c r="B110" s="16" t="s">
        <v>1003</v>
      </c>
      <c r="C110" s="33">
        <v>63797.2</v>
      </c>
      <c r="D110" s="33">
        <v>50653.8</v>
      </c>
      <c r="E110" s="17">
        <f t="shared" si="1"/>
        <v>79.398155404939402</v>
      </c>
    </row>
    <row r="111" spans="1:5" ht="45.75" customHeight="1">
      <c r="A111" s="34" t="s">
        <v>1045</v>
      </c>
      <c r="B111" s="16" t="s">
        <v>1004</v>
      </c>
      <c r="C111" s="33">
        <v>10.3</v>
      </c>
      <c r="D111" s="33">
        <v>7.8</v>
      </c>
      <c r="E111" s="17">
        <f t="shared" si="1"/>
        <v>75.728155339805809</v>
      </c>
    </row>
    <row r="112" spans="1:5" ht="59.25" customHeight="1">
      <c r="A112" s="34" t="s">
        <v>79</v>
      </c>
      <c r="B112" s="16" t="s">
        <v>1005</v>
      </c>
      <c r="C112" s="33">
        <v>540</v>
      </c>
      <c r="D112" s="33">
        <v>375.2</v>
      </c>
      <c r="E112" s="17">
        <f t="shared" si="1"/>
        <v>69.481481481481481</v>
      </c>
    </row>
    <row r="113" spans="1:5" ht="57" customHeight="1">
      <c r="A113" s="34" t="s">
        <v>1046</v>
      </c>
      <c r="B113" s="16" t="s">
        <v>1006</v>
      </c>
      <c r="C113" s="77">
        <v>13473.6</v>
      </c>
      <c r="D113" s="33">
        <v>9904.6</v>
      </c>
      <c r="E113" s="17">
        <f t="shared" si="1"/>
        <v>73.511162569766071</v>
      </c>
    </row>
    <row r="114" spans="1:5" ht="56.25" customHeight="1">
      <c r="A114" s="34" t="s">
        <v>1047</v>
      </c>
      <c r="B114" s="16" t="s">
        <v>1007</v>
      </c>
      <c r="C114" s="33">
        <v>26.1</v>
      </c>
      <c r="D114" s="33">
        <v>19.5</v>
      </c>
      <c r="E114" s="17">
        <f t="shared" si="1"/>
        <v>74.712643678160916</v>
      </c>
    </row>
    <row r="115" spans="1:5" ht="49.5" customHeight="1">
      <c r="A115" s="34" t="s">
        <v>1064</v>
      </c>
      <c r="B115" s="16" t="s">
        <v>1063</v>
      </c>
      <c r="C115" s="33">
        <v>495.7</v>
      </c>
      <c r="D115" s="33">
        <v>469.6</v>
      </c>
      <c r="E115" s="17">
        <f t="shared" si="1"/>
        <v>94.734718579786175</v>
      </c>
    </row>
    <row r="116" spans="1:5" ht="70.5" customHeight="1">
      <c r="A116" s="34" t="s">
        <v>1048</v>
      </c>
      <c r="B116" s="16" t="s">
        <v>1008</v>
      </c>
      <c r="C116" s="33">
        <v>250</v>
      </c>
      <c r="D116" s="33">
        <v>174.6</v>
      </c>
      <c r="E116" s="17">
        <f t="shared" si="1"/>
        <v>69.84</v>
      </c>
    </row>
    <row r="117" spans="1:5" ht="82.5" customHeight="1">
      <c r="A117" s="34" t="s">
        <v>1049</v>
      </c>
      <c r="B117" s="16" t="s">
        <v>1009</v>
      </c>
      <c r="C117" s="17">
        <v>125.6</v>
      </c>
      <c r="D117" s="17">
        <v>103.3</v>
      </c>
      <c r="E117" s="17">
        <f t="shared" si="1"/>
        <v>82.245222929936318</v>
      </c>
    </row>
    <row r="118" spans="1:5" ht="147" customHeight="1">
      <c r="A118" s="73" t="s">
        <v>80</v>
      </c>
      <c r="B118" s="16" t="s">
        <v>1010</v>
      </c>
      <c r="C118" s="17">
        <v>7801.1</v>
      </c>
      <c r="D118" s="17">
        <v>5752.4</v>
      </c>
      <c r="E118" s="17">
        <f t="shared" si="1"/>
        <v>73.738318955019153</v>
      </c>
    </row>
    <row r="119" spans="1:5" ht="68.25" customHeight="1">
      <c r="A119" s="74" t="s">
        <v>1050</v>
      </c>
      <c r="B119" s="16" t="s">
        <v>1011</v>
      </c>
      <c r="C119" s="17">
        <v>43.2</v>
      </c>
      <c r="D119" s="17">
        <v>33</v>
      </c>
      <c r="E119" s="17">
        <f t="shared" si="1"/>
        <v>76.388888888888886</v>
      </c>
    </row>
    <row r="120" spans="1:5" ht="36.75" customHeight="1">
      <c r="A120" s="74" t="s">
        <v>1051</v>
      </c>
      <c r="B120" s="16" t="s">
        <v>1012</v>
      </c>
      <c r="C120" s="17">
        <v>556.1</v>
      </c>
      <c r="D120" s="17">
        <v>446</v>
      </c>
      <c r="E120" s="17">
        <f t="shared" si="1"/>
        <v>80.201402625427079</v>
      </c>
    </row>
    <row r="121" spans="1:5" ht="42" customHeight="1">
      <c r="A121" s="74" t="s">
        <v>81</v>
      </c>
      <c r="B121" s="16" t="s">
        <v>1013</v>
      </c>
      <c r="C121" s="17">
        <v>638</v>
      </c>
      <c r="D121" s="17">
        <v>390.4</v>
      </c>
      <c r="E121" s="17">
        <f t="shared" si="1"/>
        <v>61.191222570532908</v>
      </c>
    </row>
    <row r="122" spans="1:5" ht="67.5" customHeight="1">
      <c r="A122" s="34" t="s">
        <v>1052</v>
      </c>
      <c r="B122" s="16" t="s">
        <v>1023</v>
      </c>
      <c r="C122" s="17">
        <v>4278.2</v>
      </c>
      <c r="D122" s="17">
        <v>3544</v>
      </c>
      <c r="E122" s="17">
        <f t="shared" si="1"/>
        <v>82.838576971623581</v>
      </c>
    </row>
    <row r="123" spans="1:5" ht="81" customHeight="1">
      <c r="A123" s="72" t="s">
        <v>82</v>
      </c>
      <c r="B123" s="16" t="s">
        <v>1024</v>
      </c>
      <c r="C123" s="17">
        <v>70.099999999999994</v>
      </c>
      <c r="D123" s="17">
        <v>51.6</v>
      </c>
      <c r="E123" s="17">
        <f t="shared" si="1"/>
        <v>73.609129814550641</v>
      </c>
    </row>
    <row r="124" spans="1:5" ht="69" customHeight="1">
      <c r="A124" s="72" t="s">
        <v>83</v>
      </c>
      <c r="B124" s="16" t="s">
        <v>1025</v>
      </c>
      <c r="C124" s="17">
        <v>9.6999999999999993</v>
      </c>
      <c r="D124" s="17">
        <v>6.2</v>
      </c>
      <c r="E124" s="17">
        <f t="shared" si="1"/>
        <v>63.917525773195884</v>
      </c>
    </row>
    <row r="125" spans="1:5" ht="148.5" customHeight="1">
      <c r="A125" s="132" t="s">
        <v>1053</v>
      </c>
      <c r="B125" s="16" t="s">
        <v>1026</v>
      </c>
      <c r="C125" s="78">
        <v>12342.6</v>
      </c>
      <c r="D125" s="17">
        <v>10406.4</v>
      </c>
      <c r="E125" s="17">
        <f t="shared" si="1"/>
        <v>84.312867629186712</v>
      </c>
    </row>
    <row r="126" spans="1:5" ht="46.5" customHeight="1">
      <c r="A126" s="74" t="s">
        <v>1054</v>
      </c>
      <c r="B126" s="16" t="s">
        <v>1027</v>
      </c>
      <c r="C126" s="17">
        <v>144.80000000000001</v>
      </c>
      <c r="D126" s="17">
        <v>59.1</v>
      </c>
      <c r="E126" s="17">
        <f t="shared" si="1"/>
        <v>40.814917127071823</v>
      </c>
    </row>
    <row r="127" spans="1:5" ht="48.75" customHeight="1">
      <c r="A127" s="74" t="s">
        <v>1055</v>
      </c>
      <c r="B127" s="16" t="s">
        <v>1022</v>
      </c>
      <c r="C127" s="17">
        <v>556</v>
      </c>
      <c r="D127" s="17">
        <v>444.7</v>
      </c>
      <c r="E127" s="17">
        <f t="shared" si="1"/>
        <v>79.982014388489205</v>
      </c>
    </row>
    <row r="128" spans="1:5" ht="59.25" customHeight="1">
      <c r="A128" s="72" t="s">
        <v>1056</v>
      </c>
      <c r="B128" s="16" t="s">
        <v>1021</v>
      </c>
      <c r="C128" s="17">
        <v>6.2</v>
      </c>
      <c r="D128" s="17">
        <v>6.2</v>
      </c>
      <c r="E128" s="17">
        <f t="shared" si="1"/>
        <v>100</v>
      </c>
    </row>
    <row r="129" spans="1:5" ht="50.25" customHeight="1">
      <c r="A129" s="34" t="s">
        <v>1057</v>
      </c>
      <c r="B129" s="16" t="s">
        <v>974</v>
      </c>
      <c r="C129" s="17">
        <v>9.5</v>
      </c>
      <c r="D129" s="17">
        <v>3.4</v>
      </c>
      <c r="E129" s="17">
        <f t="shared" si="1"/>
        <v>35.789473684210527</v>
      </c>
    </row>
    <row r="130" spans="1:5" ht="44.25" customHeight="1">
      <c r="A130" s="72" t="s">
        <v>84</v>
      </c>
      <c r="B130" s="16" t="s">
        <v>973</v>
      </c>
      <c r="C130" s="17">
        <v>4057.1</v>
      </c>
      <c r="D130" s="17">
        <v>3168.1</v>
      </c>
      <c r="E130" s="17">
        <f t="shared" si="1"/>
        <v>78.087796702077839</v>
      </c>
    </row>
    <row r="131" spans="1:5" ht="74.25" customHeight="1">
      <c r="A131" s="34" t="s">
        <v>1058</v>
      </c>
      <c r="B131" s="16" t="s">
        <v>972</v>
      </c>
      <c r="C131" s="17">
        <v>213.6</v>
      </c>
      <c r="D131" s="17">
        <v>45.6</v>
      </c>
      <c r="E131" s="17">
        <f t="shared" si="1"/>
        <v>21.348314606741575</v>
      </c>
    </row>
    <row r="132" spans="1:5" ht="34.5" customHeight="1">
      <c r="A132" s="34" t="s">
        <v>1059</v>
      </c>
      <c r="B132" s="16" t="s">
        <v>975</v>
      </c>
      <c r="C132" s="17">
        <v>656.2</v>
      </c>
      <c r="D132" s="17">
        <v>656.2</v>
      </c>
      <c r="E132" s="17">
        <f t="shared" si="1"/>
        <v>100</v>
      </c>
    </row>
    <row r="133" spans="1:5" ht="48.75" customHeight="1">
      <c r="A133" s="34" t="s">
        <v>1082</v>
      </c>
      <c r="B133" s="16" t="s">
        <v>1081</v>
      </c>
      <c r="C133" s="17">
        <v>50.8</v>
      </c>
      <c r="D133" s="17"/>
      <c r="E133" s="17">
        <f t="shared" si="1"/>
        <v>0</v>
      </c>
    </row>
    <row r="134" spans="1:5" ht="67.5">
      <c r="A134" s="95" t="s">
        <v>1158</v>
      </c>
      <c r="B134" s="16" t="s">
        <v>1157</v>
      </c>
      <c r="C134" s="17">
        <v>34.4</v>
      </c>
      <c r="D134" s="17"/>
      <c r="E134" s="17">
        <f t="shared" si="1"/>
        <v>0</v>
      </c>
    </row>
    <row r="135" spans="1:5" ht="44.25" customHeight="1">
      <c r="A135" s="34" t="s">
        <v>1060</v>
      </c>
      <c r="B135" s="16" t="s">
        <v>976</v>
      </c>
      <c r="C135" s="17">
        <v>10495.4</v>
      </c>
      <c r="D135" s="17">
        <v>7573.7</v>
      </c>
      <c r="E135" s="17">
        <f t="shared" si="1"/>
        <v>72.162090058501818</v>
      </c>
    </row>
    <row r="136" spans="1:5" ht="45.75" customHeight="1">
      <c r="A136" s="67" t="s">
        <v>85</v>
      </c>
      <c r="B136" s="16" t="s">
        <v>977</v>
      </c>
      <c r="C136" s="17">
        <v>1.7</v>
      </c>
      <c r="D136" s="17">
        <v>1.4</v>
      </c>
      <c r="E136" s="17">
        <f t="shared" si="1"/>
        <v>82.35294117647058</v>
      </c>
    </row>
    <row r="137" spans="1:5" ht="43.5" customHeight="1">
      <c r="A137" s="67" t="s">
        <v>1067</v>
      </c>
      <c r="B137" s="16" t="s">
        <v>1068</v>
      </c>
      <c r="C137" s="17">
        <v>5700.9</v>
      </c>
      <c r="D137" s="17">
        <v>5400.8</v>
      </c>
      <c r="E137" s="17">
        <f t="shared" si="1"/>
        <v>94.735918889999837</v>
      </c>
    </row>
    <row r="138" spans="1:5" ht="42" customHeight="1">
      <c r="A138" s="67" t="s">
        <v>1106</v>
      </c>
      <c r="B138" s="16" t="s">
        <v>1162</v>
      </c>
      <c r="C138" s="17">
        <v>360.5</v>
      </c>
      <c r="D138" s="17">
        <v>240.9</v>
      </c>
      <c r="E138" s="17">
        <f t="shared" si="1"/>
        <v>66.823855755894584</v>
      </c>
    </row>
    <row r="139" spans="1:5" ht="113.25" customHeight="1">
      <c r="A139" s="67" t="s">
        <v>1107</v>
      </c>
      <c r="B139" s="16" t="s">
        <v>1161</v>
      </c>
      <c r="C139" s="17">
        <v>94.9</v>
      </c>
      <c r="D139" s="17">
        <v>63.1</v>
      </c>
      <c r="E139" s="17">
        <f t="shared" si="1"/>
        <v>66.491043203371973</v>
      </c>
    </row>
    <row r="140" spans="1:5" ht="77.25" customHeight="1">
      <c r="A140" s="67" t="s">
        <v>1108</v>
      </c>
      <c r="B140" s="16" t="s">
        <v>1160</v>
      </c>
      <c r="C140" s="17">
        <v>145.69999999999999</v>
      </c>
      <c r="D140" s="17">
        <v>101.5</v>
      </c>
      <c r="E140" s="17">
        <f t="shared" si="1"/>
        <v>69.663692518874413</v>
      </c>
    </row>
    <row r="141" spans="1:5" ht="56.25" customHeight="1">
      <c r="A141" s="67" t="s">
        <v>1110</v>
      </c>
      <c r="B141" s="16" t="s">
        <v>1159</v>
      </c>
      <c r="C141" s="17">
        <v>750</v>
      </c>
      <c r="D141" s="17">
        <v>250</v>
      </c>
      <c r="E141" s="17">
        <f t="shared" si="1"/>
        <v>33.333333333333329</v>
      </c>
    </row>
    <row r="142" spans="1:5" ht="49.5" customHeight="1">
      <c r="A142" s="96" t="s">
        <v>1166</v>
      </c>
      <c r="B142" s="21" t="s">
        <v>1165</v>
      </c>
      <c r="C142" s="33">
        <f>C143</f>
        <v>13</v>
      </c>
      <c r="D142" s="33"/>
      <c r="E142" s="17">
        <f t="shared" si="1"/>
        <v>0</v>
      </c>
    </row>
    <row r="143" spans="1:5" ht="46.5" customHeight="1">
      <c r="A143" s="87" t="s">
        <v>1167</v>
      </c>
      <c r="B143" s="16" t="s">
        <v>978</v>
      </c>
      <c r="C143" s="17">
        <v>13</v>
      </c>
      <c r="D143" s="17"/>
      <c r="E143" s="17">
        <f t="shared" si="1"/>
        <v>0</v>
      </c>
    </row>
    <row r="144" spans="1:5" ht="46.5" customHeight="1">
      <c r="A144" s="108" t="s">
        <v>1061</v>
      </c>
      <c r="B144" s="21" t="s">
        <v>1170</v>
      </c>
      <c r="C144" s="33">
        <f>C145+C146</f>
        <v>7246.7</v>
      </c>
      <c r="D144" s="33">
        <f>D145+D146</f>
        <v>4919.5</v>
      </c>
      <c r="E144" s="33">
        <f t="shared" si="1"/>
        <v>67.886072281176254</v>
      </c>
    </row>
    <row r="145" spans="1:5" ht="47.25" customHeight="1">
      <c r="A145" s="95" t="s">
        <v>1168</v>
      </c>
      <c r="B145" s="16" t="s">
        <v>1171</v>
      </c>
      <c r="C145" s="17">
        <v>579.70000000000005</v>
      </c>
      <c r="D145" s="17">
        <v>393.6</v>
      </c>
      <c r="E145" s="17">
        <f t="shared" si="1"/>
        <v>67.897188200793508</v>
      </c>
    </row>
    <row r="146" spans="1:5" ht="46.5" customHeight="1">
      <c r="A146" s="87" t="s">
        <v>1169</v>
      </c>
      <c r="B146" s="16" t="s">
        <v>1172</v>
      </c>
      <c r="C146" s="17">
        <v>6667</v>
      </c>
      <c r="D146" s="17">
        <v>4525.8999999999996</v>
      </c>
      <c r="E146" s="17">
        <f t="shared" si="1"/>
        <v>67.88510574471276</v>
      </c>
    </row>
    <row r="147" spans="1:5" ht="36.75" customHeight="1">
      <c r="A147" s="96" t="s">
        <v>1174</v>
      </c>
      <c r="B147" s="21" t="s">
        <v>1173</v>
      </c>
      <c r="C147" s="33">
        <f>C148</f>
        <v>852.1</v>
      </c>
      <c r="D147" s="33">
        <f>D148</f>
        <v>630.20000000000005</v>
      </c>
      <c r="E147" s="17">
        <f t="shared" si="1"/>
        <v>73.958455580330948</v>
      </c>
    </row>
    <row r="148" spans="1:5" ht="33.75" customHeight="1">
      <c r="A148" s="87" t="s">
        <v>1175</v>
      </c>
      <c r="B148" s="16" t="s">
        <v>979</v>
      </c>
      <c r="C148" s="17">
        <v>852.1</v>
      </c>
      <c r="D148" s="17">
        <v>630.20000000000005</v>
      </c>
      <c r="E148" s="17">
        <f t="shared" si="1"/>
        <v>73.958455580330948</v>
      </c>
    </row>
    <row r="149" spans="1:5" ht="48.75" customHeight="1">
      <c r="A149" s="96" t="s">
        <v>1062</v>
      </c>
      <c r="B149" s="21" t="s">
        <v>980</v>
      </c>
      <c r="C149" s="33">
        <f>C150</f>
        <v>0.1</v>
      </c>
      <c r="D149" s="33">
        <f>D150</f>
        <v>0.1</v>
      </c>
      <c r="E149" s="17">
        <f t="shared" si="1"/>
        <v>100</v>
      </c>
    </row>
    <row r="150" spans="1:5" ht="46.5" customHeight="1">
      <c r="A150" s="87" t="s">
        <v>1177</v>
      </c>
      <c r="B150" s="16" t="s">
        <v>1176</v>
      </c>
      <c r="C150" s="17">
        <v>0.1</v>
      </c>
      <c r="D150" s="17">
        <v>0.1</v>
      </c>
      <c r="E150" s="17">
        <f t="shared" si="1"/>
        <v>100</v>
      </c>
    </row>
    <row r="151" spans="1:5" ht="33.75">
      <c r="A151" s="96" t="s">
        <v>1179</v>
      </c>
      <c r="B151" s="21" t="s">
        <v>1178</v>
      </c>
      <c r="C151" s="33">
        <f>C152+C153</f>
        <v>4611.5999999999995</v>
      </c>
      <c r="D151" s="33">
        <f>D152+D153</f>
        <v>4235.3</v>
      </c>
      <c r="E151" s="17">
        <f t="shared" si="1"/>
        <v>91.840142249978328</v>
      </c>
    </row>
    <row r="152" spans="1:5" ht="60" customHeight="1">
      <c r="A152" s="69" t="s">
        <v>1085</v>
      </c>
      <c r="B152" s="16" t="s">
        <v>1083</v>
      </c>
      <c r="C152" s="17">
        <v>368.9</v>
      </c>
      <c r="D152" s="17">
        <v>338.8</v>
      </c>
      <c r="E152" s="17">
        <f t="shared" si="1"/>
        <v>91.840607210626189</v>
      </c>
    </row>
    <row r="153" spans="1:5" ht="45" customHeight="1">
      <c r="A153" s="69" t="s">
        <v>1086</v>
      </c>
      <c r="B153" s="16" t="s">
        <v>1084</v>
      </c>
      <c r="C153" s="17">
        <v>4242.7</v>
      </c>
      <c r="D153" s="17">
        <v>3896.5</v>
      </c>
      <c r="E153" s="17">
        <f t="shared" si="1"/>
        <v>91.840101821952999</v>
      </c>
    </row>
    <row r="154" spans="1:5" ht="39.75" customHeight="1">
      <c r="A154" s="96" t="s">
        <v>1180</v>
      </c>
      <c r="B154" s="21" t="s">
        <v>1014</v>
      </c>
      <c r="C154" s="33">
        <f>C155+C156</f>
        <v>3.6999999999999997</v>
      </c>
      <c r="D154" s="33">
        <f>D155+D156</f>
        <v>3.6999999999999997</v>
      </c>
      <c r="E154" s="17">
        <f t="shared" si="1"/>
        <v>100</v>
      </c>
    </row>
    <row r="155" spans="1:5" ht="45" customHeight="1">
      <c r="A155" s="87" t="s">
        <v>1181</v>
      </c>
      <c r="B155" s="16" t="s">
        <v>1183</v>
      </c>
      <c r="C155" s="17">
        <v>0.3</v>
      </c>
      <c r="D155" s="17">
        <v>0.3</v>
      </c>
      <c r="E155" s="17">
        <f t="shared" si="1"/>
        <v>100</v>
      </c>
    </row>
    <row r="156" spans="1:5" ht="36.75" customHeight="1">
      <c r="A156" s="87" t="s">
        <v>1182</v>
      </c>
      <c r="B156" s="16" t="s">
        <v>1184</v>
      </c>
      <c r="C156" s="17">
        <v>3.4</v>
      </c>
      <c r="D156" s="17">
        <v>3.4</v>
      </c>
      <c r="E156" s="17">
        <f t="shared" si="1"/>
        <v>100</v>
      </c>
    </row>
    <row r="157" spans="1:5" ht="19.5" customHeight="1">
      <c r="A157" s="76" t="s">
        <v>1065</v>
      </c>
      <c r="B157" s="13" t="s">
        <v>1066</v>
      </c>
      <c r="C157" s="20">
        <f>C158+C159</f>
        <v>8592.5</v>
      </c>
      <c r="D157" s="20">
        <f>D158+D159</f>
        <v>7111.2000000000007</v>
      </c>
      <c r="E157" s="20">
        <f t="shared" ref="E157:E162" si="2">D157/C157*100</f>
        <v>82.760546988652905</v>
      </c>
    </row>
    <row r="158" spans="1:5" ht="48" customHeight="1">
      <c r="A158" s="75" t="s">
        <v>1069</v>
      </c>
      <c r="B158" s="16" t="s">
        <v>1185</v>
      </c>
      <c r="C158" s="17">
        <v>5468.4</v>
      </c>
      <c r="D158" s="17">
        <v>4076.4</v>
      </c>
      <c r="E158" s="17">
        <f t="shared" si="2"/>
        <v>74.544656572306351</v>
      </c>
    </row>
    <row r="159" spans="1:5">
      <c r="A159" s="109" t="s">
        <v>1186</v>
      </c>
      <c r="B159" s="21"/>
      <c r="C159" s="33">
        <f>C160</f>
        <v>3124.1</v>
      </c>
      <c r="D159" s="33">
        <f>D160</f>
        <v>3034.8</v>
      </c>
      <c r="E159" s="17">
        <f t="shared" si="2"/>
        <v>97.141576774110945</v>
      </c>
    </row>
    <row r="160" spans="1:5" ht="33.75">
      <c r="A160" s="131" t="s">
        <v>1109</v>
      </c>
      <c r="B160" s="16" t="s">
        <v>1105</v>
      </c>
      <c r="C160" s="17">
        <v>3124.1</v>
      </c>
      <c r="D160" s="17">
        <v>3034.8</v>
      </c>
      <c r="E160" s="17">
        <f t="shared" si="2"/>
        <v>97.141576774110945</v>
      </c>
    </row>
    <row r="161" spans="1:6" ht="20.25" customHeight="1">
      <c r="A161" s="85" t="s">
        <v>1101</v>
      </c>
      <c r="B161" s="13" t="s">
        <v>1102</v>
      </c>
      <c r="C161" s="20">
        <v>216</v>
      </c>
      <c r="D161" s="20"/>
      <c r="E161" s="20">
        <f t="shared" si="2"/>
        <v>0</v>
      </c>
    </row>
    <row r="162" spans="1:6" ht="30.75" customHeight="1" thickBot="1">
      <c r="A162" s="76" t="s">
        <v>1103</v>
      </c>
      <c r="B162" s="86" t="s">
        <v>1187</v>
      </c>
      <c r="C162" s="20">
        <v>-27.9</v>
      </c>
      <c r="D162" s="20">
        <v>-27.9</v>
      </c>
      <c r="E162" s="20">
        <f t="shared" si="2"/>
        <v>100</v>
      </c>
    </row>
    <row r="163" spans="1:6" ht="15" customHeight="1">
      <c r="A163" s="114" t="s">
        <v>86</v>
      </c>
      <c r="B163" s="115" t="s">
        <v>87</v>
      </c>
      <c r="C163" s="20">
        <f>C7+C61</f>
        <v>382231.9</v>
      </c>
      <c r="D163" s="20">
        <f>D7+D61</f>
        <v>279906.8</v>
      </c>
      <c r="E163" s="20">
        <f>D163/C163*100</f>
        <v>73.229576076721997</v>
      </c>
    </row>
    <row r="164" spans="1:6" ht="17.25" customHeight="1">
      <c r="A164" s="116" t="s">
        <v>88</v>
      </c>
      <c r="B164" s="115"/>
      <c r="C164" s="117"/>
      <c r="D164" s="117"/>
      <c r="E164" s="20"/>
    </row>
    <row r="165" spans="1:6">
      <c r="A165" s="118" t="s">
        <v>89</v>
      </c>
      <c r="B165" s="119" t="s">
        <v>90</v>
      </c>
      <c r="C165" s="120">
        <f>SUM(C166:C171)</f>
        <v>66979.7</v>
      </c>
      <c r="D165" s="120">
        <f>SUM(D166:D171)</f>
        <v>45489.499999999993</v>
      </c>
      <c r="E165" s="121">
        <f t="shared" ref="E165:E184" si="3">ROUND(D165/C165*100,1)</f>
        <v>67.900000000000006</v>
      </c>
    </row>
    <row r="166" spans="1:6" ht="33.75" customHeight="1">
      <c r="A166" s="36" t="s">
        <v>91</v>
      </c>
      <c r="B166" s="37" t="s">
        <v>92</v>
      </c>
      <c r="C166" s="38">
        <v>50442.9</v>
      </c>
      <c r="D166" s="38">
        <v>33914.1</v>
      </c>
      <c r="E166" s="39">
        <f t="shared" si="3"/>
        <v>67.2</v>
      </c>
    </row>
    <row r="167" spans="1:6" ht="15" customHeight="1">
      <c r="A167" s="36" t="s">
        <v>968</v>
      </c>
      <c r="B167" s="37" t="s">
        <v>969</v>
      </c>
      <c r="C167" s="38">
        <v>0.1</v>
      </c>
      <c r="D167" s="38">
        <v>0.1</v>
      </c>
      <c r="E167" s="39"/>
      <c r="F167" s="22"/>
    </row>
    <row r="168" spans="1:6" ht="33.75">
      <c r="A168" s="36" t="s">
        <v>93</v>
      </c>
      <c r="B168" s="37" t="s">
        <v>94</v>
      </c>
      <c r="C168" s="38">
        <v>11879.4</v>
      </c>
      <c r="D168" s="38">
        <v>8379.1</v>
      </c>
      <c r="E168" s="39">
        <f t="shared" si="3"/>
        <v>70.5</v>
      </c>
      <c r="F168" s="22"/>
    </row>
    <row r="169" spans="1:6">
      <c r="A169" s="36" t="s">
        <v>95</v>
      </c>
      <c r="B169" s="37" t="s">
        <v>96</v>
      </c>
      <c r="C169" s="38">
        <v>0</v>
      </c>
      <c r="D169" s="38">
        <v>0</v>
      </c>
      <c r="E169" s="39"/>
      <c r="F169" s="22"/>
    </row>
    <row r="170" spans="1:6">
      <c r="A170" s="36" t="s">
        <v>97</v>
      </c>
      <c r="B170" s="37" t="s">
        <v>98</v>
      </c>
      <c r="C170" s="38">
        <v>132.69999999999999</v>
      </c>
      <c r="D170" s="38">
        <v>0</v>
      </c>
      <c r="E170" s="39"/>
      <c r="F170" s="22"/>
    </row>
    <row r="171" spans="1:6">
      <c r="A171" s="36" t="s">
        <v>99</v>
      </c>
      <c r="B171" s="37" t="s">
        <v>100</v>
      </c>
      <c r="C171" s="38">
        <v>4524.6000000000004</v>
      </c>
      <c r="D171" s="38">
        <v>3196.2</v>
      </c>
      <c r="E171" s="39">
        <f t="shared" si="3"/>
        <v>70.599999999999994</v>
      </c>
      <c r="F171" s="22"/>
    </row>
    <row r="172" spans="1:6">
      <c r="A172" s="118" t="s">
        <v>101</v>
      </c>
      <c r="B172" s="119" t="s">
        <v>102</v>
      </c>
      <c r="C172" s="120">
        <f>SUM(C173:C173)</f>
        <v>852.1</v>
      </c>
      <c r="D172" s="120">
        <f>SUM(D173:D173)</f>
        <v>560.20000000000005</v>
      </c>
      <c r="E172" s="121">
        <f t="shared" si="3"/>
        <v>65.7</v>
      </c>
      <c r="F172" s="22"/>
    </row>
    <row r="173" spans="1:6" ht="24" customHeight="1">
      <c r="A173" s="36" t="s">
        <v>103</v>
      </c>
      <c r="B173" s="37" t="s">
        <v>104</v>
      </c>
      <c r="C173" s="38">
        <v>852.1</v>
      </c>
      <c r="D173" s="38">
        <v>560.20000000000005</v>
      </c>
      <c r="E173" s="39">
        <f t="shared" si="3"/>
        <v>65.7</v>
      </c>
      <c r="F173" s="22"/>
    </row>
    <row r="174" spans="1:6" ht="24" customHeight="1">
      <c r="A174" s="118" t="s">
        <v>105</v>
      </c>
      <c r="B174" s="119" t="s">
        <v>106</v>
      </c>
      <c r="C174" s="120">
        <f>SUM(C175:C175)</f>
        <v>1696.6</v>
      </c>
      <c r="D174" s="120">
        <f>SUM(D175:D175)</f>
        <v>1119.3</v>
      </c>
      <c r="E174" s="121">
        <f t="shared" si="3"/>
        <v>66</v>
      </c>
      <c r="F174" s="22"/>
    </row>
    <row r="175" spans="1:6" ht="13.5" customHeight="1">
      <c r="A175" s="36" t="s">
        <v>107</v>
      </c>
      <c r="B175" s="37" t="s">
        <v>1087</v>
      </c>
      <c r="C175" s="38">
        <v>1696.6</v>
      </c>
      <c r="D175" s="38">
        <v>1119.3</v>
      </c>
      <c r="E175" s="39">
        <f t="shared" si="3"/>
        <v>66</v>
      </c>
      <c r="F175" s="22"/>
    </row>
    <row r="176" spans="1:6">
      <c r="A176" s="118" t="s">
        <v>108</v>
      </c>
      <c r="B176" s="119" t="s">
        <v>109</v>
      </c>
      <c r="C176" s="120">
        <f>SUM(C177:C179)</f>
        <v>43811.100000000006</v>
      </c>
      <c r="D176" s="120">
        <f>SUM(D177:D179)</f>
        <v>32153.599999999999</v>
      </c>
      <c r="E176" s="121">
        <f t="shared" si="3"/>
        <v>73.400000000000006</v>
      </c>
      <c r="F176" s="22"/>
    </row>
    <row r="177" spans="1:6">
      <c r="A177" s="36" t="s">
        <v>110</v>
      </c>
      <c r="B177" s="37" t="s">
        <v>111</v>
      </c>
      <c r="C177" s="38">
        <v>80.8</v>
      </c>
      <c r="D177" s="38">
        <v>2.5</v>
      </c>
      <c r="E177" s="39">
        <f t="shared" si="3"/>
        <v>3.1</v>
      </c>
      <c r="F177" s="22"/>
    </row>
    <row r="178" spans="1:6">
      <c r="A178" s="36" t="s">
        <v>112</v>
      </c>
      <c r="B178" s="37" t="s">
        <v>113</v>
      </c>
      <c r="C178" s="38">
        <v>43228.3</v>
      </c>
      <c r="D178" s="38">
        <v>31955.3</v>
      </c>
      <c r="E178" s="39">
        <f t="shared" si="3"/>
        <v>73.900000000000006</v>
      </c>
      <c r="F178" s="22"/>
    </row>
    <row r="179" spans="1:6">
      <c r="A179" s="36" t="s">
        <v>114</v>
      </c>
      <c r="B179" s="37" t="s">
        <v>115</v>
      </c>
      <c r="C179" s="38">
        <v>502</v>
      </c>
      <c r="D179" s="38">
        <v>195.8</v>
      </c>
      <c r="E179" s="39">
        <f t="shared" si="3"/>
        <v>39</v>
      </c>
      <c r="F179" s="22"/>
    </row>
    <row r="180" spans="1:6">
      <c r="A180" s="118" t="s">
        <v>116</v>
      </c>
      <c r="B180" s="119" t="s">
        <v>117</v>
      </c>
      <c r="C180" s="120">
        <f>SUM(C181:C184)</f>
        <v>25942.600000000002</v>
      </c>
      <c r="D180" s="120">
        <f>SUM(D181:D184)</f>
        <v>13250.2</v>
      </c>
      <c r="E180" s="121">
        <f t="shared" si="3"/>
        <v>51.1</v>
      </c>
      <c r="F180" s="22"/>
    </row>
    <row r="181" spans="1:6">
      <c r="A181" s="36" t="s">
        <v>118</v>
      </c>
      <c r="B181" s="37" t="s">
        <v>119</v>
      </c>
      <c r="C181" s="38">
        <v>170</v>
      </c>
      <c r="D181" s="38">
        <v>0</v>
      </c>
      <c r="E181" s="121">
        <f t="shared" si="3"/>
        <v>0</v>
      </c>
      <c r="F181" s="22"/>
    </row>
    <row r="182" spans="1:6">
      <c r="A182" s="36" t="s">
        <v>118</v>
      </c>
      <c r="B182" s="37" t="s">
        <v>120</v>
      </c>
      <c r="C182" s="38">
        <v>15806.6</v>
      </c>
      <c r="D182" s="38">
        <v>5560.2</v>
      </c>
      <c r="E182" s="39">
        <f t="shared" si="3"/>
        <v>35.200000000000003</v>
      </c>
      <c r="F182" s="22"/>
    </row>
    <row r="183" spans="1:6">
      <c r="A183" s="36" t="s">
        <v>121</v>
      </c>
      <c r="B183" s="37" t="s">
        <v>122</v>
      </c>
      <c r="C183" s="38">
        <v>9866.6</v>
      </c>
      <c r="D183" s="38">
        <v>7673.8</v>
      </c>
      <c r="E183" s="39">
        <f t="shared" si="3"/>
        <v>77.8</v>
      </c>
      <c r="F183" s="22"/>
    </row>
    <row r="184" spans="1:6" ht="12.75" customHeight="1">
      <c r="A184" s="36" t="s">
        <v>970</v>
      </c>
      <c r="B184" s="37" t="s">
        <v>971</v>
      </c>
      <c r="C184" s="38">
        <v>99.4</v>
      </c>
      <c r="D184" s="38">
        <v>16.2</v>
      </c>
      <c r="E184" s="39">
        <f t="shared" si="3"/>
        <v>16.3</v>
      </c>
      <c r="F184" s="22"/>
    </row>
    <row r="185" spans="1:6">
      <c r="A185" s="118" t="s">
        <v>123</v>
      </c>
      <c r="B185" s="119" t="s">
        <v>124</v>
      </c>
      <c r="C185" s="120">
        <f>SUM(C186:C190)</f>
        <v>156929.20000000001</v>
      </c>
      <c r="D185" s="120">
        <f>SUM(D186:D190)</f>
        <v>108363.59999999999</v>
      </c>
      <c r="E185" s="121">
        <f t="shared" ref="E185:E203" si="4">ROUND(D185/C185*100,1)</f>
        <v>69.099999999999994</v>
      </c>
      <c r="F185" s="22"/>
    </row>
    <row r="186" spans="1:6">
      <c r="A186" s="36" t="s">
        <v>125</v>
      </c>
      <c r="B186" s="37" t="s">
        <v>126</v>
      </c>
      <c r="C186" s="38">
        <v>15693.4</v>
      </c>
      <c r="D186" s="38">
        <v>10565.7</v>
      </c>
      <c r="E186" s="39">
        <f t="shared" si="4"/>
        <v>67.3</v>
      </c>
      <c r="F186" s="22"/>
    </row>
    <row r="187" spans="1:6">
      <c r="A187" s="36" t="s">
        <v>127</v>
      </c>
      <c r="B187" s="37" t="s">
        <v>128</v>
      </c>
      <c r="C187" s="38">
        <v>113238.2</v>
      </c>
      <c r="D187" s="38">
        <v>77588</v>
      </c>
      <c r="E187" s="39">
        <f t="shared" si="4"/>
        <v>68.5</v>
      </c>
      <c r="F187" s="22"/>
    </row>
    <row r="188" spans="1:6">
      <c r="A188" s="36" t="s">
        <v>129</v>
      </c>
      <c r="B188" s="37" t="s">
        <v>130</v>
      </c>
      <c r="C188" s="38">
        <v>15260.9</v>
      </c>
      <c r="D188" s="38">
        <v>10630.4</v>
      </c>
      <c r="E188" s="39">
        <f t="shared" si="4"/>
        <v>69.7</v>
      </c>
      <c r="F188" s="22"/>
    </row>
    <row r="189" spans="1:6">
      <c r="A189" s="36" t="s">
        <v>131</v>
      </c>
      <c r="B189" s="37" t="s">
        <v>132</v>
      </c>
      <c r="C189" s="38">
        <v>0</v>
      </c>
      <c r="D189" s="38">
        <v>0</v>
      </c>
      <c r="E189" s="39" t="e">
        <f t="shared" si="4"/>
        <v>#DIV/0!</v>
      </c>
      <c r="F189" s="22"/>
    </row>
    <row r="190" spans="1:6">
      <c r="A190" s="36" t="s">
        <v>133</v>
      </c>
      <c r="B190" s="37" t="s">
        <v>134</v>
      </c>
      <c r="C190" s="38">
        <v>12736.7</v>
      </c>
      <c r="D190" s="38">
        <v>9579.5</v>
      </c>
      <c r="E190" s="39">
        <f t="shared" si="4"/>
        <v>75.2</v>
      </c>
      <c r="F190" s="22"/>
    </row>
    <row r="191" spans="1:6">
      <c r="A191" s="118" t="s">
        <v>135</v>
      </c>
      <c r="B191" s="119" t="s">
        <v>136</v>
      </c>
      <c r="C191" s="120">
        <f>SUM(C192:C192)</f>
        <v>24643</v>
      </c>
      <c r="D191" s="120">
        <f>SUM(D192:D192)</f>
        <v>14896.3</v>
      </c>
      <c r="E191" s="121">
        <f t="shared" si="4"/>
        <v>60.4</v>
      </c>
      <c r="F191" s="22"/>
    </row>
    <row r="192" spans="1:6">
      <c r="A192" s="36" t="s">
        <v>137</v>
      </c>
      <c r="B192" s="37" t="s">
        <v>138</v>
      </c>
      <c r="C192" s="38">
        <v>24643</v>
      </c>
      <c r="D192" s="38">
        <v>14896.3</v>
      </c>
      <c r="E192" s="39">
        <f t="shared" si="4"/>
        <v>60.4</v>
      </c>
      <c r="F192" s="22"/>
    </row>
    <row r="193" spans="1:6">
      <c r="A193" s="118" t="s">
        <v>139</v>
      </c>
      <c r="B193" s="119">
        <v>1000</v>
      </c>
      <c r="C193" s="120">
        <f>SUM(C194:C198)</f>
        <v>74884.599999999991</v>
      </c>
      <c r="D193" s="120">
        <f>SUM(D194:D198)</f>
        <v>58285.599999999999</v>
      </c>
      <c r="E193" s="121">
        <f t="shared" si="4"/>
        <v>77.8</v>
      </c>
      <c r="F193" s="22"/>
    </row>
    <row r="194" spans="1:6">
      <c r="A194" s="36" t="s">
        <v>140</v>
      </c>
      <c r="B194" s="37">
        <v>1001</v>
      </c>
      <c r="C194" s="38">
        <v>2578.1999999999998</v>
      </c>
      <c r="D194" s="38">
        <v>1815.9</v>
      </c>
      <c r="E194" s="39">
        <f t="shared" si="4"/>
        <v>70.400000000000006</v>
      </c>
      <c r="F194" s="22"/>
    </row>
    <row r="195" spans="1:6">
      <c r="A195" s="36" t="s">
        <v>141</v>
      </c>
      <c r="B195" s="37">
        <v>1002</v>
      </c>
      <c r="C195" s="38">
        <v>12342.6</v>
      </c>
      <c r="D195" s="38">
        <v>10406.4</v>
      </c>
      <c r="E195" s="39">
        <f t="shared" si="4"/>
        <v>84.3</v>
      </c>
      <c r="F195" s="22"/>
    </row>
    <row r="196" spans="1:6">
      <c r="A196" s="36" t="s">
        <v>142</v>
      </c>
      <c r="B196" s="37">
        <v>1003</v>
      </c>
      <c r="C196" s="38">
        <v>18514.400000000001</v>
      </c>
      <c r="D196" s="38">
        <v>13696</v>
      </c>
      <c r="E196" s="39">
        <f t="shared" si="4"/>
        <v>74</v>
      </c>
      <c r="F196" s="22"/>
    </row>
    <row r="197" spans="1:6">
      <c r="A197" s="36" t="s">
        <v>143</v>
      </c>
      <c r="B197" s="37">
        <v>1004</v>
      </c>
      <c r="C197" s="38">
        <v>31732.2</v>
      </c>
      <c r="D197" s="38">
        <v>24222.799999999999</v>
      </c>
      <c r="E197" s="39">
        <f t="shared" si="4"/>
        <v>76.3</v>
      </c>
      <c r="F197" s="22"/>
    </row>
    <row r="198" spans="1:6">
      <c r="A198" s="36" t="s">
        <v>144</v>
      </c>
      <c r="B198" s="37">
        <v>1006</v>
      </c>
      <c r="C198" s="38">
        <v>9717.2000000000007</v>
      </c>
      <c r="D198" s="38">
        <v>8144.5</v>
      </c>
      <c r="E198" s="39">
        <f t="shared" si="4"/>
        <v>83.8</v>
      </c>
      <c r="F198" s="22"/>
    </row>
    <row r="199" spans="1:6">
      <c r="A199" s="118" t="s">
        <v>145</v>
      </c>
      <c r="B199" s="119">
        <v>1100</v>
      </c>
      <c r="C199" s="120">
        <f>SUM(C200:C201)</f>
        <v>572</v>
      </c>
      <c r="D199" s="120">
        <f>D200+D201</f>
        <v>343</v>
      </c>
      <c r="E199" s="121">
        <f t="shared" si="4"/>
        <v>60</v>
      </c>
      <c r="F199" s="22"/>
    </row>
    <row r="200" spans="1:6">
      <c r="A200" s="36" t="s">
        <v>146</v>
      </c>
      <c r="B200" s="37" t="s">
        <v>958</v>
      </c>
      <c r="C200" s="38"/>
      <c r="D200" s="38">
        <v>0</v>
      </c>
      <c r="E200" s="39"/>
      <c r="F200" s="22"/>
    </row>
    <row r="201" spans="1:6">
      <c r="A201" s="36" t="s">
        <v>959</v>
      </c>
      <c r="B201" s="37" t="s">
        <v>957</v>
      </c>
      <c r="C201" s="38">
        <v>572</v>
      </c>
      <c r="D201" s="38">
        <v>343</v>
      </c>
      <c r="E201" s="39">
        <f t="shared" si="4"/>
        <v>60</v>
      </c>
      <c r="F201" s="22"/>
    </row>
    <row r="202" spans="1:6">
      <c r="A202" s="118" t="s">
        <v>147</v>
      </c>
      <c r="B202" s="119">
        <v>1300</v>
      </c>
      <c r="C202" s="120">
        <f>SUM(C203:C203)</f>
        <v>0</v>
      </c>
      <c r="D202" s="120">
        <f>SUM(D203:D203)</f>
        <v>0</v>
      </c>
      <c r="E202" s="121" t="e">
        <f>ROUND(D202/C202*100,1)</f>
        <v>#DIV/0!</v>
      </c>
      <c r="F202" s="22"/>
    </row>
    <row r="203" spans="1:6" ht="22.5">
      <c r="A203" s="36" t="s">
        <v>148</v>
      </c>
      <c r="B203" s="37">
        <v>1301</v>
      </c>
      <c r="C203" s="38">
        <v>0</v>
      </c>
      <c r="D203" s="38">
        <v>0</v>
      </c>
      <c r="E203" s="121" t="e">
        <f t="shared" si="4"/>
        <v>#DIV/0!</v>
      </c>
      <c r="F203" s="22"/>
    </row>
    <row r="204" spans="1:6">
      <c r="A204" s="118" t="s">
        <v>149</v>
      </c>
      <c r="B204" s="37"/>
      <c r="C204" s="120">
        <f>C165+C172+C174+C176+C180+C185+C191+C193+C199+C202</f>
        <v>396310.9</v>
      </c>
      <c r="D204" s="120">
        <f>D165+D172+D174+D176+D180+D185+D191+D193+D199+D202</f>
        <v>274461.29999999993</v>
      </c>
      <c r="E204" s="121">
        <f>ROUND(D204/C204*100,1)</f>
        <v>69.3</v>
      </c>
      <c r="F204" s="22"/>
    </row>
    <row r="205" spans="1:6">
      <c r="A205" s="118"/>
      <c r="B205" s="122"/>
      <c r="C205" s="120">
        <f>C163-C204</f>
        <v>-14079</v>
      </c>
      <c r="D205" s="120">
        <f>D163-D204</f>
        <v>5445.5000000000582</v>
      </c>
      <c r="E205" s="121"/>
      <c r="F205" s="22"/>
    </row>
    <row r="206" spans="1:6">
      <c r="A206" s="123" t="s">
        <v>150</v>
      </c>
      <c r="B206" s="124"/>
      <c r="C206" s="120">
        <f>C164-C205</f>
        <v>14079</v>
      </c>
      <c r="D206" s="120">
        <f>D164-D205</f>
        <v>-5445.5000000000582</v>
      </c>
      <c r="E206" s="125"/>
      <c r="F206" s="22"/>
    </row>
    <row r="207" spans="1:6">
      <c r="A207" s="126" t="s">
        <v>151</v>
      </c>
      <c r="B207" s="40" t="s">
        <v>152</v>
      </c>
      <c r="C207" s="127">
        <f>C208+C219+C224</f>
        <v>14078.999999999942</v>
      </c>
      <c r="D207" s="127">
        <f>D208+D219+D224</f>
        <v>-5445.5</v>
      </c>
      <c r="E207" s="110"/>
      <c r="F207" s="22"/>
    </row>
    <row r="208" spans="1:6" ht="14.25" customHeight="1">
      <c r="A208" s="41" t="s">
        <v>153</v>
      </c>
      <c r="B208" s="37" t="s">
        <v>154</v>
      </c>
      <c r="C208" s="42">
        <f>C216</f>
        <v>0</v>
      </c>
      <c r="D208" s="42">
        <f>D216</f>
        <v>0</v>
      </c>
      <c r="E208" s="17"/>
    </row>
    <row r="209" spans="1:5" ht="11.25" customHeight="1">
      <c r="A209" s="41" t="s">
        <v>155</v>
      </c>
      <c r="B209" s="37" t="s">
        <v>156</v>
      </c>
      <c r="C209" s="42"/>
      <c r="D209" s="42"/>
      <c r="E209" s="17"/>
    </row>
    <row r="210" spans="1:5" ht="22.5">
      <c r="A210" s="41" t="s">
        <v>157</v>
      </c>
      <c r="B210" s="37" t="s">
        <v>158</v>
      </c>
      <c r="C210" s="42"/>
      <c r="D210" s="42"/>
      <c r="E210" s="17"/>
    </row>
    <row r="211" spans="1:5" ht="22.5">
      <c r="A211" s="41" t="s">
        <v>159</v>
      </c>
      <c r="B211" s="37" t="s">
        <v>160</v>
      </c>
      <c r="C211" s="42"/>
      <c r="D211" s="42"/>
      <c r="E211" s="17"/>
    </row>
    <row r="212" spans="1:5" ht="22.5">
      <c r="A212" s="41" t="s">
        <v>161</v>
      </c>
      <c r="B212" s="37" t="s">
        <v>162</v>
      </c>
      <c r="C212" s="42">
        <v>0</v>
      </c>
      <c r="D212" s="42"/>
      <c r="E212" s="17"/>
    </row>
    <row r="213" spans="1:5" ht="12.75" customHeight="1">
      <c r="A213" s="41" t="s">
        <v>163</v>
      </c>
      <c r="B213" s="37" t="s">
        <v>164</v>
      </c>
      <c r="C213" s="42"/>
      <c r="D213" s="42"/>
      <c r="E213" s="17"/>
    </row>
    <row r="214" spans="1:5" ht="23.25" customHeight="1">
      <c r="A214" s="41" t="s">
        <v>165</v>
      </c>
      <c r="B214" s="37" t="s">
        <v>961</v>
      </c>
      <c r="C214" s="42"/>
      <c r="D214" s="42"/>
      <c r="E214" s="17"/>
    </row>
    <row r="215" spans="1:5" ht="23.25" customHeight="1">
      <c r="A215" s="41" t="s">
        <v>166</v>
      </c>
      <c r="B215" s="37" t="s">
        <v>167</v>
      </c>
      <c r="C215" s="42">
        <v>0</v>
      </c>
      <c r="D215" s="42">
        <v>0</v>
      </c>
      <c r="E215" s="17"/>
    </row>
    <row r="216" spans="1:5" ht="21.75" customHeight="1">
      <c r="A216" s="41" t="s">
        <v>168</v>
      </c>
      <c r="B216" s="37" t="s">
        <v>169</v>
      </c>
      <c r="C216" s="42">
        <f>SUM(C217)</f>
        <v>0</v>
      </c>
      <c r="D216" s="42"/>
      <c r="E216" s="17"/>
    </row>
    <row r="217" spans="1:5" ht="25.5" customHeight="1">
      <c r="A217" s="41" t="s">
        <v>170</v>
      </c>
      <c r="B217" s="37" t="s">
        <v>171</v>
      </c>
      <c r="C217" s="42">
        <f>C218</f>
        <v>0</v>
      </c>
      <c r="D217" s="42"/>
      <c r="E217" s="17"/>
    </row>
    <row r="218" spans="1:5" ht="23.25" customHeight="1">
      <c r="A218" s="41" t="s">
        <v>172</v>
      </c>
      <c r="B218" s="37" t="s">
        <v>173</v>
      </c>
      <c r="C218" s="42">
        <v>0</v>
      </c>
      <c r="D218" s="42"/>
      <c r="E218" s="17"/>
    </row>
    <row r="219" spans="1:5" ht="23.25" customHeight="1">
      <c r="A219" s="41" t="s">
        <v>174</v>
      </c>
      <c r="B219" s="37" t="s">
        <v>175</v>
      </c>
      <c r="C219" s="42">
        <f>C220</f>
        <v>-398778.60000000003</v>
      </c>
      <c r="D219" s="42">
        <f>D220</f>
        <v>-279906.7</v>
      </c>
      <c r="E219" s="17"/>
    </row>
    <row r="220" spans="1:5">
      <c r="A220" s="41" t="s">
        <v>176</v>
      </c>
      <c r="B220" s="37" t="s">
        <v>177</v>
      </c>
      <c r="C220" s="42">
        <f>C221</f>
        <v>-398778.60000000003</v>
      </c>
      <c r="D220" s="42">
        <f>D221</f>
        <v>-279906.7</v>
      </c>
      <c r="E220" s="17"/>
    </row>
    <row r="221" spans="1:5">
      <c r="A221" s="41" t="s">
        <v>176</v>
      </c>
      <c r="B221" s="37" t="s">
        <v>178</v>
      </c>
      <c r="C221" s="42">
        <f>C222+C223</f>
        <v>-398778.60000000003</v>
      </c>
      <c r="D221" s="42">
        <f>D222+D223</f>
        <v>-279906.7</v>
      </c>
      <c r="E221" s="17"/>
    </row>
    <row r="222" spans="1:5" ht="24.75" customHeight="1">
      <c r="A222" s="41" t="s">
        <v>179</v>
      </c>
      <c r="B222" s="37" t="s">
        <v>180</v>
      </c>
      <c r="C222" s="42">
        <v>-324534.40000000002</v>
      </c>
      <c r="D222" s="42">
        <v>-246887.3</v>
      </c>
      <c r="E222" s="17"/>
    </row>
    <row r="223" spans="1:5" ht="24" customHeight="1">
      <c r="A223" s="41" t="s">
        <v>181</v>
      </c>
      <c r="B223" s="37" t="s">
        <v>182</v>
      </c>
      <c r="C223" s="42">
        <v>-74244.2</v>
      </c>
      <c r="D223" s="42">
        <v>-33019.4</v>
      </c>
      <c r="E223" s="17"/>
    </row>
    <row r="224" spans="1:5" ht="23.25" customHeight="1">
      <c r="A224" s="41" t="s">
        <v>183</v>
      </c>
      <c r="B224" s="37" t="s">
        <v>175</v>
      </c>
      <c r="C224" s="42">
        <f>C225</f>
        <v>412857.59999999998</v>
      </c>
      <c r="D224" s="42">
        <f>D225</f>
        <v>274461.2</v>
      </c>
      <c r="E224" s="17"/>
    </row>
    <row r="225" spans="1:5" ht="15" customHeight="1">
      <c r="A225" s="41" t="s">
        <v>184</v>
      </c>
      <c r="B225" s="37" t="s">
        <v>185</v>
      </c>
      <c r="C225" s="42">
        <f>C227</f>
        <v>412857.59999999998</v>
      </c>
      <c r="D225" s="42">
        <f>D227</f>
        <v>274461.2</v>
      </c>
      <c r="E225" s="17"/>
    </row>
    <row r="226" spans="1:5">
      <c r="A226" s="41" t="s">
        <v>186</v>
      </c>
      <c r="B226" s="37" t="s">
        <v>185</v>
      </c>
      <c r="C226" s="42"/>
      <c r="D226" s="42"/>
      <c r="E226" s="17"/>
    </row>
    <row r="227" spans="1:5">
      <c r="A227" s="41" t="s">
        <v>187</v>
      </c>
      <c r="B227" s="37" t="s">
        <v>188</v>
      </c>
      <c r="C227" s="42">
        <f>C228</f>
        <v>412857.59999999998</v>
      </c>
      <c r="D227" s="42">
        <f>D228</f>
        <v>274461.2</v>
      </c>
      <c r="E227" s="17"/>
    </row>
    <row r="228" spans="1:5" ht="15.75" customHeight="1">
      <c r="A228" s="41" t="s">
        <v>189</v>
      </c>
      <c r="B228" s="37" t="s">
        <v>190</v>
      </c>
      <c r="C228" s="42">
        <f>C229+C230</f>
        <v>412857.59999999998</v>
      </c>
      <c r="D228" s="42">
        <f>D229+D230</f>
        <v>274461.2</v>
      </c>
      <c r="E228" s="17"/>
    </row>
    <row r="229" spans="1:5" ht="27" customHeight="1">
      <c r="A229" s="41" t="s">
        <v>1019</v>
      </c>
      <c r="B229" s="37" t="s">
        <v>190</v>
      </c>
      <c r="C229" s="42">
        <v>333842.5</v>
      </c>
      <c r="D229" s="42">
        <v>226385.4</v>
      </c>
      <c r="E229" s="17"/>
    </row>
    <row r="230" spans="1:5" ht="26.25" customHeight="1">
      <c r="A230" s="41" t="s">
        <v>191</v>
      </c>
      <c r="B230" s="37" t="s">
        <v>192</v>
      </c>
      <c r="C230" s="42">
        <v>79015.100000000006</v>
      </c>
      <c r="D230" s="42">
        <v>48075.8</v>
      </c>
      <c r="E230" s="17"/>
    </row>
    <row r="231" spans="1:5" ht="56.25" hidden="1">
      <c r="A231" s="128" t="s">
        <v>193</v>
      </c>
      <c r="B231" s="37" t="s">
        <v>194</v>
      </c>
      <c r="C231" s="42"/>
      <c r="D231" s="42"/>
      <c r="E231" s="17"/>
    </row>
    <row r="232" spans="1:5" ht="33.75">
      <c r="A232" s="41" t="s">
        <v>195</v>
      </c>
      <c r="B232" s="16" t="s">
        <v>196</v>
      </c>
      <c r="C232" s="42"/>
      <c r="D232" s="42"/>
      <c r="E232" s="125"/>
    </row>
    <row r="233" spans="1:5" ht="33.75">
      <c r="A233" s="41" t="s">
        <v>197</v>
      </c>
      <c r="B233" s="16" t="s">
        <v>198</v>
      </c>
      <c r="C233" s="42"/>
      <c r="D233" s="42"/>
      <c r="E233" s="125"/>
    </row>
    <row r="234" spans="1:5" ht="14.25" customHeight="1">
      <c r="A234" s="126" t="s">
        <v>199</v>
      </c>
      <c r="B234" s="43" t="s">
        <v>200</v>
      </c>
      <c r="C234" s="129">
        <v>14079</v>
      </c>
      <c r="D234" s="129">
        <v>-5445.5</v>
      </c>
      <c r="E234" s="130"/>
    </row>
    <row r="235" spans="1:5">
      <c r="A235" s="44"/>
      <c r="B235" s="44"/>
      <c r="C235" s="133" t="s">
        <v>1191</v>
      </c>
    </row>
    <row r="236" spans="1:5" hidden="1">
      <c r="A236" s="44"/>
      <c r="B236" s="44"/>
    </row>
    <row r="237" spans="1:5" hidden="1">
      <c r="A237" s="44"/>
      <c r="B237" s="44"/>
    </row>
    <row r="238" spans="1:5" hidden="1">
      <c r="A238" s="45"/>
      <c r="B238" s="46"/>
      <c r="C238" s="47"/>
      <c r="D238" s="47"/>
    </row>
    <row r="239" spans="1:5">
      <c r="A239" s="48" t="s">
        <v>201</v>
      </c>
      <c r="B239" s="46"/>
      <c r="C239" s="47"/>
      <c r="D239" s="49" t="s">
        <v>202</v>
      </c>
      <c r="E239" s="12"/>
    </row>
  </sheetData>
  <sheetProtection selectLockedCells="1" selectUnlockedCells="1"/>
  <autoFilter ref="A5:B23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4" t="s">
        <v>203</v>
      </c>
      <c r="B1" s="134"/>
      <c r="C1" s="134"/>
      <c r="D1" s="134"/>
      <c r="E1" s="134"/>
      <c r="F1" s="134"/>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2023-10-18T12:52:18Z</dcterms:modified>
</cp:coreProperties>
</file>