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Сводка!$A$5:$B$237</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69" i="1"/>
  <c r="E68"/>
  <c r="D63"/>
  <c r="D145"/>
  <c r="E66"/>
  <c r="C42"/>
  <c r="C18"/>
  <c r="D73"/>
  <c r="C63"/>
  <c r="C98"/>
  <c r="D70" l="1"/>
  <c r="D20" l="1"/>
  <c r="E186"/>
  <c r="E81"/>
  <c r="E82"/>
  <c r="D83"/>
  <c r="E79"/>
  <c r="E78"/>
  <c r="E72"/>
  <c r="E71"/>
  <c r="E30"/>
  <c r="E25"/>
  <c r="E27"/>
  <c r="E29"/>
  <c r="E31"/>
  <c r="E21"/>
  <c r="E19"/>
  <c r="E132"/>
  <c r="E135"/>
  <c r="E134"/>
  <c r="E144"/>
  <c r="E147"/>
  <c r="E146"/>
  <c r="E156"/>
  <c r="D22"/>
  <c r="D24"/>
  <c r="D26"/>
  <c r="D100"/>
  <c r="D160"/>
  <c r="D155"/>
  <c r="E155" s="1"/>
  <c r="D77"/>
  <c r="C100"/>
  <c r="C160"/>
  <c r="C158" s="1"/>
  <c r="C155"/>
  <c r="D152"/>
  <c r="C152"/>
  <c r="D150"/>
  <c r="C150"/>
  <c r="E150" s="1"/>
  <c r="D148"/>
  <c r="C148"/>
  <c r="C145"/>
  <c r="C143"/>
  <c r="E143" s="1"/>
  <c r="C83"/>
  <c r="D80"/>
  <c r="C80"/>
  <c r="C77"/>
  <c r="C22"/>
  <c r="D42"/>
  <c r="C24"/>
  <c r="C26"/>
  <c r="D18"/>
  <c r="C20"/>
  <c r="C73"/>
  <c r="E73" s="1"/>
  <c r="C70"/>
  <c r="E142"/>
  <c r="E24" l="1"/>
  <c r="E18"/>
  <c r="E26"/>
  <c r="E20"/>
  <c r="E148"/>
  <c r="E160"/>
  <c r="E152"/>
  <c r="C97"/>
  <c r="D158"/>
  <c r="D17"/>
  <c r="D16" s="1"/>
  <c r="C17"/>
  <c r="C16" s="1"/>
  <c r="D87"/>
  <c r="C87"/>
  <c r="E9"/>
  <c r="E12"/>
  <c r="E13"/>
  <c r="E14"/>
  <c r="E15"/>
  <c r="E36"/>
  <c r="E38"/>
  <c r="E40"/>
  <c r="E41"/>
  <c r="E43"/>
  <c r="E46"/>
  <c r="E47"/>
  <c r="E49"/>
  <c r="E51"/>
  <c r="E52"/>
  <c r="E55"/>
  <c r="E56"/>
  <c r="E57"/>
  <c r="E58"/>
  <c r="E59"/>
  <c r="E64"/>
  <c r="E65"/>
  <c r="E70"/>
  <c r="E74"/>
  <c r="E75"/>
  <c r="E76"/>
  <c r="E77"/>
  <c r="E80"/>
  <c r="E84"/>
  <c r="E85"/>
  <c r="E88"/>
  <c r="E89"/>
  <c r="E90"/>
  <c r="E91"/>
  <c r="E92"/>
  <c r="E94"/>
  <c r="E95"/>
  <c r="E96"/>
  <c r="E99"/>
  <c r="E101"/>
  <c r="E102"/>
  <c r="E103"/>
  <c r="E104"/>
  <c r="E105"/>
  <c r="E106"/>
  <c r="E107"/>
  <c r="E108"/>
  <c r="E109"/>
  <c r="E110"/>
  <c r="E111"/>
  <c r="E112"/>
  <c r="E113"/>
  <c r="E114"/>
  <c r="E115"/>
  <c r="E116"/>
  <c r="E117"/>
  <c r="E118"/>
  <c r="E119"/>
  <c r="E120"/>
  <c r="E121"/>
  <c r="E122"/>
  <c r="E123"/>
  <c r="E124"/>
  <c r="E125"/>
  <c r="E126"/>
  <c r="E127"/>
  <c r="E128"/>
  <c r="E129"/>
  <c r="E130"/>
  <c r="E131"/>
  <c r="E133"/>
  <c r="E136"/>
  <c r="E137"/>
  <c r="E138"/>
  <c r="E139"/>
  <c r="E140"/>
  <c r="E141"/>
  <c r="E145"/>
  <c r="E149"/>
  <c r="E151"/>
  <c r="E153"/>
  <c r="E154"/>
  <c r="E157"/>
  <c r="E159"/>
  <c r="E161"/>
  <c r="E162"/>
  <c r="E164"/>
  <c r="D98"/>
  <c r="D97" s="1"/>
  <c r="E158" l="1"/>
  <c r="E100"/>
  <c r="D230"/>
  <c r="D48"/>
  <c r="E83"/>
  <c r="D11" l="1"/>
  <c r="D35"/>
  <c r="D37"/>
  <c r="E98" l="1"/>
  <c r="E63"/>
  <c r="E17"/>
  <c r="C223" l="1"/>
  <c r="C230"/>
  <c r="C229" s="1"/>
  <c r="C227" s="1"/>
  <c r="C226" s="1"/>
  <c r="D93"/>
  <c r="C11" l="1"/>
  <c r="E11" s="1"/>
  <c r="D45"/>
  <c r="D229" l="1"/>
  <c r="C8" l="1"/>
  <c r="C10"/>
  <c r="C28"/>
  <c r="C35"/>
  <c r="C37"/>
  <c r="E37" s="1"/>
  <c r="C39"/>
  <c r="C45"/>
  <c r="E45" s="1"/>
  <c r="C48"/>
  <c r="E48" s="1"/>
  <c r="C50"/>
  <c r="C54"/>
  <c r="C53" s="1"/>
  <c r="C93"/>
  <c r="E35" l="1"/>
  <c r="C34"/>
  <c r="C33" s="1"/>
  <c r="C86"/>
  <c r="C67" s="1"/>
  <c r="E93"/>
  <c r="C62" l="1"/>
  <c r="D223"/>
  <c r="E205" l="1"/>
  <c r="D204"/>
  <c r="C204"/>
  <c r="D50"/>
  <c r="E50" s="1"/>
  <c r="D39"/>
  <c r="E87"/>
  <c r="E185"/>
  <c r="E39" l="1"/>
  <c r="D34"/>
  <c r="D33" s="1"/>
  <c r="D54"/>
  <c r="E54" l="1"/>
  <c r="D53"/>
  <c r="E53" s="1"/>
  <c r="C167"/>
  <c r="C219"/>
  <c r="C222"/>
  <c r="C221" s="1"/>
  <c r="C61" l="1"/>
  <c r="E97"/>
  <c r="E16"/>
  <c r="D86"/>
  <c r="E86" l="1"/>
  <c r="D67"/>
  <c r="D62" s="1"/>
  <c r="D61" s="1"/>
  <c r="E33"/>
  <c r="E34"/>
  <c r="D222"/>
  <c r="D221" s="1"/>
  <c r="D201"/>
  <c r="C201"/>
  <c r="D10"/>
  <c r="E10" s="1"/>
  <c r="D8"/>
  <c r="D28"/>
  <c r="E28" s="1"/>
  <c r="D167"/>
  <c r="E168"/>
  <c r="E170"/>
  <c r="E173"/>
  <c r="C174"/>
  <c r="D174"/>
  <c r="E175"/>
  <c r="C176"/>
  <c r="D176"/>
  <c r="E177"/>
  <c r="C178"/>
  <c r="D178"/>
  <c r="E179"/>
  <c r="E180"/>
  <c r="E181"/>
  <c r="C182"/>
  <c r="D182"/>
  <c r="E183"/>
  <c r="E184"/>
  <c r="C187"/>
  <c r="D187"/>
  <c r="E188"/>
  <c r="E189"/>
  <c r="E190"/>
  <c r="E191"/>
  <c r="E192"/>
  <c r="C193"/>
  <c r="D193"/>
  <c r="E194"/>
  <c r="C195"/>
  <c r="D195"/>
  <c r="E196"/>
  <c r="E197"/>
  <c r="E198"/>
  <c r="E199"/>
  <c r="E200"/>
  <c r="E203"/>
  <c r="C218"/>
  <c r="D210"/>
  <c r="D227"/>
  <c r="D226" s="1"/>
  <c r="E8" l="1"/>
  <c r="D7"/>
  <c r="E67"/>
  <c r="D209"/>
  <c r="D206"/>
  <c r="C210"/>
  <c r="C209" s="1"/>
  <c r="E201"/>
  <c r="E195"/>
  <c r="E176"/>
  <c r="E187"/>
  <c r="E182"/>
  <c r="E178"/>
  <c r="E193"/>
  <c r="E174"/>
  <c r="E167"/>
  <c r="E61" l="1"/>
  <c r="E62"/>
  <c r="C7"/>
  <c r="C6" s="1"/>
  <c r="D165" l="1"/>
  <c r="D207" s="1"/>
  <c r="D208" s="1"/>
  <c r="E7"/>
  <c r="C165"/>
  <c r="D6"/>
  <c r="E6" s="1"/>
  <c r="E204"/>
  <c r="C206"/>
  <c r="C207" l="1"/>
  <c r="C208" s="1"/>
  <c r="E206"/>
  <c r="E165"/>
</calcChain>
</file>

<file path=xl/sharedStrings.xml><?xml version="1.0" encoding="utf-8"?>
<sst xmlns="http://schemas.openxmlformats.org/spreadsheetml/2006/main" count="2247" uniqueCount="1200">
  <si>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</si>
  <si>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</si>
  <si>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</si>
  <si>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</si>
  <si>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</si>
  <si>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</si>
  <si>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</si>
  <si>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</si>
  <si>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</si>
  <si>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</si>
  <si>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</si>
  <si>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</si>
  <si>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</si>
  <si>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</si>
  <si>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</si>
  <si>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</si>
  <si>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</si>
  <si>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</si>
  <si>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</si>
  <si>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</si>
  <si>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</si>
  <si>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</si>
  <si>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</si>
  <si>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</si>
  <si>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</si>
  <si>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</si>
  <si>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</si>
  <si>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</si>
  <si>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</si>
  <si>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</si>
  <si>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</si>
  <si>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</si>
  <si>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</si>
  <si>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</si>
  <si>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</si>
  <si>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</si>
  <si>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</si>
  <si>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</si>
  <si>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</si>
  <si>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</si>
  <si>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</si>
  <si>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</si>
  <si>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</si>
  <si>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</si>
  <si>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</si>
  <si>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</si>
  <si>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</si>
  <si>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</si>
  <si>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</si>
  <si>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</si>
  <si>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</si>
  <si>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</si>
  <si>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</si>
  <si>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</si>
  <si>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</si>
  <si>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</si>
  <si>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</si>
  <si>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</si>
  <si>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</si>
  <si>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</si>
  <si>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</si>
  <si>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</si>
  <si>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</si>
  <si>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</si>
  <si>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</si>
  <si>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</si>
  <si>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</si>
  <si>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</si>
  <si>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</si>
  <si>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</si>
  <si>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</si>
  <si>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</si>
  <si>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</si>
  <si>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</si>
  <si>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</si>
  <si>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</si>
  <si>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</si>
  <si>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</si>
  <si>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</si>
  <si>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</si>
  <si>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</si>
  <si>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</si>
  <si>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</si>
  <si>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</si>
  <si>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</si>
  <si>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</si>
  <si>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</si>
  <si>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</si>
  <si>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</si>
  <si>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</si>
  <si>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</si>
  <si>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</si>
  <si>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</si>
  <si>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</si>
  <si>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</si>
  <si>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</si>
  <si>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</si>
  <si>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</si>
  <si>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</si>
  <si>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</si>
  <si>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</si>
  <si>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</si>
  <si>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</si>
  <si>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</si>
  <si>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</si>
  <si>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</si>
  <si>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</si>
  <si>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</si>
  <si>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</si>
  <si>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</si>
  <si>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</si>
  <si>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</si>
  <si>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</si>
  <si>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</si>
  <si>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</si>
  <si>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</si>
  <si>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</si>
  <si>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</si>
  <si>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</si>
  <si>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</si>
  <si>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</si>
  <si>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</si>
  <si>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</si>
  <si>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</si>
  <si>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</si>
  <si>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</si>
  <si>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</si>
  <si>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</si>
  <si>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</si>
  <si>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</si>
  <si>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</si>
  <si>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</si>
  <si>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</si>
  <si>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</si>
  <si>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</si>
  <si>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</si>
  <si>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</si>
  <si>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</si>
  <si>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</si>
  <si>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</si>
  <si>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</si>
  <si>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</si>
  <si>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</si>
  <si>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</si>
  <si>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</si>
  <si>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</si>
  <si>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</si>
  <si>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</si>
  <si>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</si>
  <si>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</si>
  <si>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</si>
  <si>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</si>
  <si>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</si>
  <si>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</si>
  <si>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</si>
  <si>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</si>
  <si>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</si>
  <si>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</si>
  <si>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</si>
  <si>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</si>
  <si>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</si>
  <si>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</si>
  <si>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</si>
  <si>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</si>
  <si>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</si>
  <si>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</si>
  <si>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</si>
  <si>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</si>
  <si>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</si>
  <si>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</si>
  <si>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</si>
  <si>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</si>
  <si>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</si>
  <si>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</si>
  <si>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</si>
  <si>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</si>
  <si>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</si>
  <si>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</si>
  <si>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</si>
  <si>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</si>
  <si>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</si>
  <si>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</si>
  <si>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</si>
  <si>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</si>
  <si>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</si>
  <si>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</si>
  <si>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</si>
  <si>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</si>
  <si>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</si>
  <si>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</si>
  <si>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</si>
  <si>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</si>
  <si>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</si>
  <si>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</si>
  <si>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</si>
  <si>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</si>
  <si>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</si>
  <si>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</si>
  <si>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</si>
  <si>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</si>
  <si>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</si>
  <si>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</si>
  <si>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</si>
  <si>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</si>
  <si>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</si>
  <si>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</si>
  <si>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</si>
  <si>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</si>
  <si>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</si>
  <si>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</si>
  <si>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</si>
  <si>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</si>
  <si>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</si>
  <si>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</si>
  <si>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</si>
  <si>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</si>
  <si>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</si>
  <si>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</si>
  <si>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</si>
  <si>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</si>
  <si>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</si>
  <si>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</si>
  <si>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</si>
  <si>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</si>
  <si>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</si>
  <si>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</si>
  <si>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</si>
  <si>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</si>
  <si>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</si>
  <si>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</si>
  <si>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</si>
  <si>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</si>
  <si>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</si>
  <si>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</si>
  <si>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</si>
  <si>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</si>
  <si>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</si>
  <si>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</si>
  <si>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</si>
  <si>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</si>
  <si>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</si>
  <si>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</si>
  <si>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</si>
  <si>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</si>
  <si>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</si>
  <si>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</si>
  <si>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</si>
  <si>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</si>
  <si>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</si>
  <si>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</si>
  <si>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</si>
  <si>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</si>
  <si>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</si>
  <si>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</si>
  <si>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</si>
  <si>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</si>
  <si>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</si>
  <si>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</si>
  <si>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</si>
  <si>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</si>
  <si>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</si>
  <si>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</si>
  <si>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</si>
  <si>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</si>
  <si>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</si>
  <si>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</si>
  <si>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</si>
  <si>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</si>
  <si>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</si>
  <si>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</si>
  <si>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</si>
  <si>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</si>
  <si>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</si>
  <si>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</si>
  <si>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</si>
  <si>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</si>
  <si>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</si>
  <si>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</si>
  <si>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</si>
  <si>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</si>
  <si>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</si>
  <si>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</si>
  <si>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</si>
  <si>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</si>
  <si>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</si>
  <si>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</si>
  <si>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</si>
  <si>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</si>
  <si>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</si>
  <si>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</si>
  <si>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</si>
  <si>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</si>
  <si>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</si>
  <si>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</si>
  <si>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</si>
  <si>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</si>
  <si>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</si>
  <si>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</si>
  <si>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</si>
  <si>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</si>
  <si>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</si>
  <si>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</si>
  <si>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</si>
  <si>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</si>
  <si>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</si>
  <si>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</si>
  <si>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</si>
  <si>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</si>
  <si>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</si>
  <si>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</si>
  <si>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</si>
  <si>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</si>
  <si>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</si>
  <si>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</si>
  <si>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</si>
  <si>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</si>
  <si>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</si>
  <si>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</si>
  <si>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</si>
  <si>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</si>
  <si>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</si>
  <si>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</si>
  <si>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</si>
  <si>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</si>
  <si>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</si>
  <si>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</si>
  <si>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</si>
  <si>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</si>
  <si>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</si>
  <si>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</si>
  <si>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</si>
  <si>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</si>
  <si>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</si>
  <si>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</si>
  <si>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</si>
  <si>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</si>
  <si>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</si>
  <si>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</si>
  <si>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</si>
  <si>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</si>
  <si>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</si>
  <si>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</si>
  <si>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</si>
  <si>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</si>
  <si>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</si>
  <si>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</si>
  <si>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</si>
  <si>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</si>
  <si>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</si>
  <si>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</si>
  <si>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</si>
  <si>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</si>
  <si>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</si>
  <si>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</si>
  <si>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</si>
  <si>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</si>
  <si>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</si>
  <si>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</si>
  <si>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</si>
  <si>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</si>
  <si>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</si>
  <si>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</si>
  <si>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</si>
  <si>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</si>
  <si>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</si>
  <si>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</si>
  <si>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</si>
  <si>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</si>
  <si>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</si>
  <si>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</si>
  <si>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</si>
  <si>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</si>
  <si>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</si>
  <si>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</si>
  <si>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</si>
  <si>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</si>
  <si>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</si>
  <si>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</si>
  <si>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</si>
  <si>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</si>
  <si>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</si>
  <si>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</si>
  <si>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</si>
  <si>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</si>
  <si>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</si>
  <si>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</si>
  <si>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</si>
  <si>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</si>
  <si>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</si>
  <si>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</si>
  <si>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</si>
  <si>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</si>
  <si>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</si>
  <si>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</si>
  <si>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</si>
  <si>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</si>
  <si>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</si>
  <si>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</si>
  <si>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</si>
  <si>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</si>
  <si>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</si>
  <si>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</si>
  <si>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</si>
  <si>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</si>
  <si>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</si>
  <si>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</si>
  <si>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</si>
  <si>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</si>
  <si>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</si>
  <si>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</si>
  <si>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</si>
  <si>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</si>
  <si>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</si>
  <si>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</si>
  <si>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</si>
  <si>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</si>
  <si>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</si>
  <si>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</si>
  <si>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</si>
  <si>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</si>
  <si>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</si>
  <si>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</si>
  <si>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</si>
  <si>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</si>
  <si>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</si>
  <si>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</si>
  <si>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</si>
  <si>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</si>
  <si>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</si>
  <si>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</si>
  <si>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</si>
  <si>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</si>
  <si>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</si>
  <si>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</si>
  <si>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</si>
  <si>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</si>
  <si>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</si>
  <si>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</si>
  <si>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</si>
  <si>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</si>
  <si>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</si>
  <si>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</si>
  <si>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</si>
  <si>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</si>
  <si>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</si>
  <si>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</si>
  <si>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</si>
  <si>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</si>
  <si>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</si>
  <si>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</si>
  <si>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</si>
  <si>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</si>
  <si>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</si>
  <si>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</si>
  <si>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</si>
  <si>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</si>
  <si>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</si>
  <si>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</si>
  <si>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</si>
  <si>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</si>
  <si>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</si>
  <si>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</si>
  <si>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</si>
  <si>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</si>
  <si>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</si>
  <si>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</si>
  <si>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</si>
  <si>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</si>
  <si>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</si>
  <si>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</si>
  <si>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</si>
  <si>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</si>
  <si>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</si>
  <si>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</si>
  <si>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</si>
  <si>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</si>
  <si>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</si>
  <si>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</si>
  <si>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</si>
  <si>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</si>
  <si>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</si>
  <si>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</si>
  <si>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</si>
  <si>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</si>
  <si>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</si>
  <si>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</si>
  <si>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</si>
  <si>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</si>
  <si>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</si>
  <si>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</si>
  <si>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</si>
  <si>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</si>
  <si>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</si>
  <si>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</si>
  <si>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</si>
  <si>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</si>
  <si>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</si>
  <si>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</si>
  <si>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</si>
  <si>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</si>
  <si>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</si>
  <si>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</si>
  <si>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</si>
  <si>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</si>
  <si>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</si>
  <si>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</si>
  <si>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</si>
  <si>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</si>
  <si>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</si>
  <si>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</si>
  <si>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</si>
  <si>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</si>
  <si>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</si>
  <si>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</si>
  <si>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</si>
  <si>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</si>
  <si>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</si>
  <si>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</si>
  <si>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</si>
  <si>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</si>
  <si>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</si>
  <si>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</si>
  <si>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</si>
  <si>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</si>
  <si>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</si>
  <si>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</si>
  <si>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</si>
  <si>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</si>
  <si>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</si>
  <si>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</si>
  <si>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</si>
  <si>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</si>
  <si>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</si>
  <si>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</si>
  <si>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</si>
  <si>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</si>
  <si>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</si>
  <si>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</si>
  <si>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</si>
  <si>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</si>
  <si>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</si>
  <si>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</si>
  <si>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</si>
  <si>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</si>
  <si>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</si>
  <si>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</si>
  <si>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</si>
  <si>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</si>
  <si>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</si>
  <si>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</si>
  <si>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</si>
  <si>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</si>
  <si>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</si>
  <si>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</si>
  <si>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</si>
  <si>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</si>
  <si>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</si>
  <si>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</si>
  <si>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</si>
  <si>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</si>
  <si>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</si>
  <si>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</si>
  <si>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</si>
  <si>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</si>
  <si>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</si>
  <si>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</si>
  <si>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</si>
  <si>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</si>
  <si>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</si>
  <si>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</si>
  <si>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</si>
  <si>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</si>
  <si>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</si>
  <si>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</si>
  <si>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</si>
  <si>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</si>
  <si>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</si>
  <si>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</si>
  <si>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</si>
  <si>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</si>
  <si>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</si>
  <si>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</si>
  <si>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</si>
  <si>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</si>
  <si>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</si>
  <si>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</si>
  <si>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</si>
  <si>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</si>
  <si>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</si>
  <si>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</si>
  <si>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</si>
  <si>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</si>
  <si>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</si>
  <si>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</si>
  <si>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</si>
  <si>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</si>
  <si>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</si>
  <si>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</si>
  <si>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</si>
  <si>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</si>
  <si>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</si>
  <si>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</si>
  <si>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</si>
  <si>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</si>
  <si>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</si>
  <si>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</si>
  <si>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</si>
  <si>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</si>
  <si>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</si>
  <si>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</si>
  <si>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</si>
  <si>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</si>
  <si>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</si>
  <si>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</si>
  <si>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</si>
  <si>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</si>
  <si>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</si>
  <si>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</si>
  <si>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</si>
  <si>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</si>
  <si>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</si>
  <si>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</si>
  <si>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</si>
  <si>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</si>
  <si>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</si>
  <si>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</si>
  <si>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</si>
  <si>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</si>
  <si>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</si>
  <si>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</si>
  <si>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</si>
  <si>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</si>
  <si>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</si>
  <si>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</si>
  <si>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</si>
  <si>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</si>
  <si>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</si>
  <si>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</si>
  <si>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</si>
  <si>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</si>
  <si>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</si>
  <si>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</si>
  <si>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</si>
  <si>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</si>
  <si>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</si>
  <si>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</si>
  <si>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</si>
  <si>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</si>
  <si>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</si>
  <si>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</si>
  <si>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</si>
  <si>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</si>
  <si>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</si>
  <si>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</si>
  <si>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</si>
  <si>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</si>
  <si>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</si>
  <si>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</si>
  <si>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</si>
  <si>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</si>
  <si>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</si>
  <si>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</si>
  <si>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</si>
  <si>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</si>
  <si>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</si>
  <si>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</si>
  <si>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</si>
  <si>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</si>
  <si>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</si>
  <si>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</si>
  <si>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</si>
  <si>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</si>
  <si>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</si>
  <si>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</si>
  <si>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</si>
  <si>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</si>
  <si>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</si>
  <si>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</si>
  <si>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</si>
  <si>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</si>
  <si>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</si>
  <si>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</si>
  <si>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</si>
  <si>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</si>
  <si>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</si>
  <si>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</si>
  <si>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</si>
  <si>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</si>
  <si>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</si>
  <si>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</si>
  <si>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</si>
  <si>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</si>
  <si>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</si>
  <si>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</si>
  <si>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</si>
  <si>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</si>
  <si>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</si>
  <si>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</si>
  <si>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</si>
  <si>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</si>
  <si>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</si>
  <si>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</si>
  <si>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</si>
  <si>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</si>
  <si>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</si>
  <si>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</si>
  <si>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</si>
  <si>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</si>
  <si>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</si>
  <si>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</si>
  <si>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</si>
  <si>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</si>
  <si>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</si>
  <si>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</si>
  <si>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</si>
  <si>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</si>
  <si>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</si>
  <si>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</si>
  <si>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</si>
  <si>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</si>
  <si>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</si>
  <si>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</si>
  <si>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</si>
  <si>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</si>
  <si>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</si>
  <si>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</si>
  <si>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</si>
  <si>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</si>
  <si>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</si>
  <si>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</si>
  <si>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</si>
  <si>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</si>
  <si>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</si>
  <si>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</si>
  <si>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</si>
  <si>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</si>
  <si>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</si>
  <si>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</si>
  <si>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</si>
  <si>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</si>
  <si>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</si>
  <si>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</si>
  <si>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</si>
  <si>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</si>
  <si>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</si>
  <si>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</si>
  <si>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</si>
  <si>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</si>
  <si>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</si>
  <si>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</si>
  <si>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</si>
  <si>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</si>
  <si>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</si>
  <si>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</si>
  <si>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</si>
  <si>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</si>
  <si>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</si>
  <si>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</si>
  <si>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</si>
  <si>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</si>
  <si>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</si>
  <si>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</si>
  <si>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</si>
  <si>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</si>
  <si>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</si>
  <si>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</si>
  <si>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</si>
  <si>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</si>
  <si>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</si>
  <si>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</si>
  <si>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</si>
  <si>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</si>
  <si>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</si>
  <si>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</si>
  <si>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</si>
  <si>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</si>
  <si>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</si>
  <si>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</si>
  <si>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</si>
  <si>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</si>
  <si>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</si>
  <si>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</si>
  <si>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</si>
  <si>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</si>
  <si>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</si>
  <si>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</si>
  <si>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</si>
  <si>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</si>
  <si>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</si>
  <si>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</si>
  <si>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</si>
  <si>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</si>
  <si>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</si>
  <si>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</si>
  <si>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</si>
  <si>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</si>
  <si>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</si>
  <si>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</si>
  <si>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</si>
  <si>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</si>
  <si>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</si>
  <si>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</si>
  <si>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</si>
  <si>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</si>
  <si>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</si>
  <si>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</si>
  <si>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</si>
  <si>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</si>
  <si>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</si>
  <si>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</si>
  <si>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</si>
  <si>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</si>
  <si>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</si>
  <si>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</si>
  <si>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</si>
  <si>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</si>
  <si>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</si>
  <si>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</si>
  <si>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</si>
  <si>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</si>
  <si>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</si>
  <si>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</si>
  <si>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</si>
  <si>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</si>
  <si>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</si>
  <si>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</si>
  <si>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</si>
  <si>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</si>
  <si>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</si>
  <si>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</si>
  <si>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</si>
  <si>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</si>
  <si>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</si>
  <si>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</si>
  <si>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</si>
  <si>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</si>
  <si>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</si>
  <si>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</si>
  <si>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</si>
  <si>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</si>
  <si>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</si>
  <si>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</si>
  <si>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</si>
  <si>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</si>
  <si>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</si>
  <si>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</si>
  <si>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</si>
  <si>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</si>
  <si>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</si>
  <si>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</si>
  <si>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</si>
  <si>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</si>
  <si>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</si>
  <si>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</si>
  <si>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</si>
  <si>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</si>
  <si>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</si>
  <si>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</si>
  <si>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</si>
  <si>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</si>
  <si>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</si>
  <si>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</si>
  <si>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</si>
  <si>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</si>
  <si>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</si>
  <si>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</si>
  <si>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</si>
  <si>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</si>
  <si>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</si>
  <si>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</si>
  <si>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</si>
  <si>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</si>
  <si>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</si>
  <si>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</si>
  <si>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</si>
  <si>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</si>
  <si>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</si>
  <si>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</si>
  <si>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</si>
  <si>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</si>
  <si>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</si>
  <si>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</si>
  <si>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</si>
  <si>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</si>
  <si>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</si>
  <si>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</si>
  <si>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</si>
  <si>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</si>
  <si>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</si>
  <si>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</si>
  <si>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</si>
  <si>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</si>
  <si>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</si>
  <si>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</si>
  <si>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</si>
  <si>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</si>
  <si>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</si>
  <si>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</si>
  <si>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</si>
  <si>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</si>
  <si>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</si>
  <si>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</si>
  <si>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</si>
  <si>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</si>
  <si>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</si>
  <si>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</si>
  <si>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</si>
  <si>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</si>
  <si>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</si>
  <si>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</si>
  <si>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</si>
  <si>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</si>
  <si>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</si>
  <si>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</si>
  <si>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</si>
  <si>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</si>
  <si>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</si>
  <si>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</si>
  <si>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</si>
  <si>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</si>
  <si>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</si>
  <si>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</si>
  <si>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</si>
  <si>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</si>
  <si>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</si>
  <si>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</si>
  <si>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</si>
  <si>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</si>
  <si>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</si>
  <si>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</si>
  <si>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</si>
  <si>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</si>
  <si>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</si>
  <si>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</si>
  <si>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</si>
  <si>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</si>
  <si>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</si>
  <si>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</si>
  <si>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</si>
  <si>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</si>
  <si>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</si>
  <si>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</si>
  <si>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</si>
  <si>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</si>
  <si>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</si>
  <si>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</si>
  <si>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</si>
  <si>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</si>
  <si>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</si>
  <si>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</si>
  <si>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</si>
  <si>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</si>
  <si>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</si>
  <si>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</si>
  <si>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</si>
  <si>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</si>
  <si>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</si>
  <si>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</si>
  <si>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</si>
  <si>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</si>
  <si>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</si>
  <si>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</si>
  <si>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</si>
  <si>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</si>
  <si>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</si>
  <si>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</si>
  <si>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</si>
  <si>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</si>
  <si>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</si>
  <si>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</si>
  <si>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</si>
  <si>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</si>
  <si>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</si>
  <si>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</si>
  <si>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</si>
  <si>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</si>
  <si>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</si>
  <si>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</si>
  <si>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</si>
  <si>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</si>
  <si>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</si>
  <si>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</si>
  <si>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</si>
  <si>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</si>
  <si>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</si>
  <si>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</si>
  <si>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</si>
  <si>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</si>
  <si>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</si>
  <si>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</si>
  <si>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</si>
  <si>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</si>
  <si>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</si>
  <si>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</si>
  <si>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</si>
  <si>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</si>
  <si>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</si>
  <si>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</si>
  <si>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</si>
  <si>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</si>
  <si>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</si>
  <si>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</si>
  <si>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</si>
  <si>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</si>
  <si>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</si>
  <si>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</si>
  <si>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</si>
  <si>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</si>
  <si>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</si>
  <si>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</si>
  <si>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</si>
  <si>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</si>
  <si>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</si>
  <si>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</si>
  <si>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</si>
  <si>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</si>
  <si>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</si>
  <si>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</si>
  <si>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</si>
  <si>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</si>
  <si>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</si>
  <si>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</si>
  <si>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</si>
  <si>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</si>
  <si>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</si>
  <si>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</si>
  <si>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</si>
  <si>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</si>
  <si>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</si>
  <si>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</si>
  <si>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</si>
  <si>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</si>
  <si>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</si>
  <si>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</si>
  <si>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</si>
  <si>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</si>
  <si>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</si>
  <si>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</si>
  <si>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</si>
  <si>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</si>
  <si>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</si>
  <si>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</si>
  <si>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</si>
  <si>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</si>
  <si>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</si>
  <si>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</si>
  <si>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</si>
  <si>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</si>
  <si>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</si>
  <si>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</si>
  <si>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</si>
  <si>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</si>
  <si>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</si>
  <si>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</si>
  <si>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</si>
  <si>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</si>
  <si>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</si>
  <si>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</si>
  <si>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</si>
  <si>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</si>
  <si>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</si>
  <si>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</si>
  <si>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</si>
  <si>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</si>
  <si>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</si>
  <si>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</si>
  <si>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</si>
  <si>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</si>
  <si>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</si>
  <si>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</si>
  <si>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</si>
  <si>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</si>
  <si>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</si>
  <si>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</si>
  <si>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</si>
  <si>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</si>
  <si>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</si>
  <si>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</si>
  <si>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</si>
  <si>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</si>
  <si>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</si>
  <si>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</si>
  <si>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</si>
  <si>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</si>
  <si>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</si>
  <si>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</si>
  <si>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</si>
  <si>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</si>
  <si>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</si>
  <si>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</si>
  <si>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</si>
  <si>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</si>
  <si>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</si>
  <si>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</si>
  <si>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</si>
  <si>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</si>
  <si>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</si>
  <si>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</si>
  <si>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</si>
  <si>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</si>
  <si>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</si>
  <si>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</si>
  <si>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</si>
  <si>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</si>
  <si>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</si>
  <si>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</si>
  <si>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</si>
  <si>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</si>
  <si>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</si>
  <si>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</si>
  <si>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</si>
  <si>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</si>
  <si>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</si>
  <si>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</si>
  <si>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</si>
  <si>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</si>
  <si>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</si>
  <si>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</si>
  <si>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</si>
  <si>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</si>
  <si>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</si>
  <si>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</si>
  <si>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</si>
  <si>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</si>
  <si>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</si>
  <si>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</si>
  <si>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</si>
  <si>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</si>
  <si>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</si>
  <si>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</si>
  <si>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</si>
  <si>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</si>
  <si>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</si>
  <si>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</si>
  <si>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</si>
  <si>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</si>
  <si>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</si>
  <si>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</si>
  <si>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</si>
  <si>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</si>
  <si>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</si>
  <si>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</si>
  <si>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</si>
  <si>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</si>
  <si>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</si>
  <si>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</si>
  <si>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</si>
  <si>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</si>
  <si>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</si>
  <si>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</si>
  <si>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</si>
  <si>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</si>
  <si>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</si>
  <si>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</si>
  <si>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</si>
  <si>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</si>
  <si>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</si>
  <si>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</si>
  <si>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</si>
  <si>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</si>
  <si>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</si>
  <si>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</si>
  <si>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</si>
  <si>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</si>
  <si>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</si>
  <si>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</si>
  <si>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</si>
  <si>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</si>
  <si>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</si>
  <si>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</si>
  <si>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</si>
  <si>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</si>
  <si>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</si>
  <si>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</si>
  <si>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</si>
  <si>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</si>
  <si>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</si>
  <si>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</si>
  <si>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</si>
  <si>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</si>
  <si>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</si>
  <si>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</si>
  <si>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</si>
  <si>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</si>
  <si>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</si>
  <si>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</si>
  <si>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</si>
  <si>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</si>
  <si>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</si>
  <si>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</si>
  <si>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</si>
  <si>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</si>
  <si>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</si>
  <si>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 xml:space="preserve">Прочие дотации бюджетам муниципальных районов нва поощрение за достижение (содействие достижению значений показателей для оценки эффективности деятельности высших должностных лиц субъектов РФ </t>
  </si>
  <si>
    <t>0020219999000000150</t>
  </si>
  <si>
    <t>Возврат излишне уплаченных или взысканных сумм</t>
  </si>
  <si>
    <t>00020800000000000150</t>
  </si>
  <si>
    <t xml:space="preserve">                                                                       на 01.01.2024 года</t>
  </si>
  <si>
    <t>Уточненный план                на 2024 год</t>
  </si>
  <si>
    <t>Исполнено      на                      01.01.2024г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</si>
</sst>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bottom/>
      <diagonal/>
    </border>
  </borders>
  <cellStyleXfs count="1">
    <xf numFmtId="0" fontId="0" fillId="0" borderId="0"/>
  </cellStyleXfs>
  <cellXfs count="13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49" fontId="5" fillId="0" borderId="29" xfId="0" applyNumberFormat="1" applyFont="1" applyFill="1" applyBorder="1" applyAlignment="1">
      <alignment horizontal="center"/>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1"/>
  <sheetViews>
    <sheetView showZeros="0" tabSelected="1" zoomScale="140" zoomScaleNormal="140" workbookViewId="0">
      <pane xSplit="2" ySplit="7" topLeftCell="C202" activePane="bottomRight" state="frozen"/>
      <selection pane="topRight" activeCell="C1" sqref="C1"/>
      <selection pane="bottomLeft" activeCell="A119" sqref="A119"/>
      <selection pane="bottomRight" activeCell="D223" sqref="D223"/>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1197</v>
      </c>
      <c r="B3" s="6"/>
      <c r="C3" s="4"/>
      <c r="D3" s="4"/>
      <c r="E3" s="5"/>
    </row>
    <row r="4" spans="1:5">
      <c r="A4" s="7"/>
      <c r="B4" s="7"/>
    </row>
    <row r="5" spans="1:5" ht="35.25" customHeight="1">
      <c r="A5" s="8" t="s">
        <v>2</v>
      </c>
      <c r="B5" s="8" t="s">
        <v>3</v>
      </c>
      <c r="C5" s="8" t="s">
        <v>1198</v>
      </c>
      <c r="D5" s="8" t="s">
        <v>1199</v>
      </c>
      <c r="E5" s="8" t="s">
        <v>4</v>
      </c>
    </row>
    <row r="6" spans="1:5" s="12" customFormat="1">
      <c r="A6" s="9" t="s">
        <v>5</v>
      </c>
      <c r="B6" s="10"/>
      <c r="C6" s="11">
        <f>C7+C61</f>
        <v>395183</v>
      </c>
      <c r="D6" s="11">
        <f>D7+D61</f>
        <v>387908.5</v>
      </c>
      <c r="E6" s="11">
        <f t="shared" ref="E6:E89" si="0">D6/C6*100</f>
        <v>98.159207253348441</v>
      </c>
    </row>
    <row r="7" spans="1:5" s="14" customFormat="1">
      <c r="A7" s="19" t="s">
        <v>6</v>
      </c>
      <c r="B7" s="13" t="s">
        <v>1117</v>
      </c>
      <c r="C7" s="20">
        <f>C8+C10+C16+C28+C31+C33+C48+C53+C59+C50</f>
        <v>47473</v>
      </c>
      <c r="D7" s="20">
        <f>D8+D10+D16+D28+D31+D33+D48+D53+D59+D50+D32+D60</f>
        <v>47487.399999999994</v>
      </c>
      <c r="E7" s="20">
        <f t="shared" si="0"/>
        <v>100.03033303140731</v>
      </c>
    </row>
    <row r="8" spans="1:5" s="14" customFormat="1">
      <c r="A8" s="19" t="s">
        <v>7</v>
      </c>
      <c r="B8" s="13" t="s">
        <v>1118</v>
      </c>
      <c r="C8" s="20">
        <f>C9</f>
        <v>16209.9</v>
      </c>
      <c r="D8" s="20">
        <f>D9</f>
        <v>16638.2</v>
      </c>
      <c r="E8" s="20">
        <f t="shared" si="0"/>
        <v>102.64221247509239</v>
      </c>
    </row>
    <row r="9" spans="1:5">
      <c r="A9" s="15" t="s">
        <v>8</v>
      </c>
      <c r="B9" s="16" t="s">
        <v>1119</v>
      </c>
      <c r="C9" s="17">
        <v>16209.9</v>
      </c>
      <c r="D9" s="17">
        <v>16638.2</v>
      </c>
      <c r="E9" s="17">
        <f t="shared" si="0"/>
        <v>102.64221247509239</v>
      </c>
    </row>
    <row r="10" spans="1:5" ht="22.5">
      <c r="A10" s="19" t="s">
        <v>9</v>
      </c>
      <c r="B10" s="13" t="s">
        <v>1129</v>
      </c>
      <c r="C10" s="20">
        <f>C11</f>
        <v>8687</v>
      </c>
      <c r="D10" s="20">
        <f>D11</f>
        <v>8941.4</v>
      </c>
      <c r="E10" s="20">
        <f t="shared" si="0"/>
        <v>102.92851387130196</v>
      </c>
    </row>
    <row r="11" spans="1:5" ht="25.5" customHeight="1">
      <c r="A11" s="15" t="s">
        <v>10</v>
      </c>
      <c r="B11" s="16" t="s">
        <v>1128</v>
      </c>
      <c r="C11" s="17">
        <f>C12+C13+C14+C15</f>
        <v>8687</v>
      </c>
      <c r="D11" s="17">
        <f>D12+D13+D14+D15</f>
        <v>8941.4</v>
      </c>
      <c r="E11" s="17">
        <f t="shared" si="0"/>
        <v>102.92851387130196</v>
      </c>
    </row>
    <row r="12" spans="1:5" ht="47.25" customHeight="1">
      <c r="A12" s="15" t="s">
        <v>11</v>
      </c>
      <c r="B12" s="16" t="s">
        <v>1127</v>
      </c>
      <c r="C12" s="17">
        <v>4524.8</v>
      </c>
      <c r="D12" s="17">
        <v>4633</v>
      </c>
      <c r="E12" s="17">
        <f t="shared" si="0"/>
        <v>102.39126591230551</v>
      </c>
    </row>
    <row r="13" spans="1:5" ht="59.25" customHeight="1">
      <c r="A13" s="15" t="s">
        <v>12</v>
      </c>
      <c r="B13" s="16" t="s">
        <v>1126</v>
      </c>
      <c r="C13" s="17">
        <v>23.3</v>
      </c>
      <c r="D13" s="17">
        <v>24.2</v>
      </c>
      <c r="E13" s="17">
        <f t="shared" si="0"/>
        <v>103.862660944206</v>
      </c>
    </row>
    <row r="14" spans="1:5" ht="46.5" customHeight="1">
      <c r="A14" s="15" t="s">
        <v>13</v>
      </c>
      <c r="B14" s="16" t="s">
        <v>1125</v>
      </c>
      <c r="C14" s="17">
        <v>4642.6000000000004</v>
      </c>
      <c r="D14" s="17">
        <v>4788.6000000000004</v>
      </c>
      <c r="E14" s="17">
        <f t="shared" si="0"/>
        <v>103.14478955757549</v>
      </c>
    </row>
    <row r="15" spans="1:5" ht="46.5" customHeight="1">
      <c r="A15" s="15" t="s">
        <v>14</v>
      </c>
      <c r="B15" s="16" t="s">
        <v>1124</v>
      </c>
      <c r="C15" s="17">
        <v>-503.7</v>
      </c>
      <c r="D15" s="17">
        <v>-504.4</v>
      </c>
      <c r="E15" s="17">
        <f t="shared" si="0"/>
        <v>100.13897161008536</v>
      </c>
    </row>
    <row r="16" spans="1:5">
      <c r="A16" s="19" t="s">
        <v>15</v>
      </c>
      <c r="B16" s="13" t="s">
        <v>1123</v>
      </c>
      <c r="C16" s="20">
        <f>C17+C22+C24+C26</f>
        <v>3889.7999999999997</v>
      </c>
      <c r="D16" s="20">
        <f>D17+D22+D24+D26</f>
        <v>3894.1</v>
      </c>
      <c r="E16" s="20">
        <f t="shared" si="0"/>
        <v>100.11054552933314</v>
      </c>
    </row>
    <row r="17" spans="1:5" ht="15" customHeight="1">
      <c r="A17" s="32" t="s">
        <v>1017</v>
      </c>
      <c r="B17" s="21" t="s">
        <v>1122</v>
      </c>
      <c r="C17" s="33">
        <f>C18+C20</f>
        <v>669</v>
      </c>
      <c r="D17" s="33">
        <f>D18+D20</f>
        <v>670.30000000000007</v>
      </c>
      <c r="E17" s="33">
        <f t="shared" si="0"/>
        <v>100.19431988041853</v>
      </c>
    </row>
    <row r="18" spans="1:5" ht="22.5">
      <c r="A18" s="101" t="s">
        <v>1130</v>
      </c>
      <c r="B18" s="100" t="s">
        <v>1115</v>
      </c>
      <c r="C18" s="17">
        <f>C19</f>
        <v>535</v>
      </c>
      <c r="D18" s="17">
        <f>D19</f>
        <v>535.70000000000005</v>
      </c>
      <c r="E18" s="17">
        <f t="shared" si="0"/>
        <v>100.13084112149532</v>
      </c>
    </row>
    <row r="19" spans="1:5" ht="22.5">
      <c r="A19" s="101" t="s">
        <v>1130</v>
      </c>
      <c r="B19" s="100" t="s">
        <v>1116</v>
      </c>
      <c r="C19" s="17">
        <v>535</v>
      </c>
      <c r="D19" s="17">
        <v>535.70000000000005</v>
      </c>
      <c r="E19" s="17">
        <f t="shared" si="0"/>
        <v>100.13084112149532</v>
      </c>
    </row>
    <row r="20" spans="1:5" ht="27" customHeight="1">
      <c r="A20" s="101" t="s">
        <v>1131</v>
      </c>
      <c r="B20" s="100" t="s">
        <v>1120</v>
      </c>
      <c r="C20" s="17">
        <f>C21</f>
        <v>134</v>
      </c>
      <c r="D20" s="17">
        <f>D21</f>
        <v>134.6</v>
      </c>
      <c r="E20" s="17">
        <f t="shared" si="0"/>
        <v>100.44776119402985</v>
      </c>
    </row>
    <row r="21" spans="1:5" ht="45">
      <c r="A21" s="101" t="s">
        <v>1132</v>
      </c>
      <c r="B21" s="100" t="s">
        <v>1121</v>
      </c>
      <c r="C21" s="17">
        <v>134</v>
      </c>
      <c r="D21" s="17">
        <v>134.6</v>
      </c>
      <c r="E21" s="17">
        <f t="shared" si="0"/>
        <v>100.44776119402985</v>
      </c>
    </row>
    <row r="22" spans="1:5" ht="14.25" customHeight="1">
      <c r="A22" s="15" t="s">
        <v>16</v>
      </c>
      <c r="B22" s="16" t="s">
        <v>1134</v>
      </c>
      <c r="C22" s="17">
        <f>C23</f>
        <v>0</v>
      </c>
      <c r="D22" s="17">
        <f>D23</f>
        <v>1.6</v>
      </c>
      <c r="E22" s="17"/>
    </row>
    <row r="23" spans="1:5" ht="14.25" customHeight="1">
      <c r="A23" s="101" t="s">
        <v>16</v>
      </c>
      <c r="B23" s="100" t="s">
        <v>1133</v>
      </c>
      <c r="C23" s="17"/>
      <c r="D23" s="17">
        <v>1.6</v>
      </c>
      <c r="E23" s="17"/>
    </row>
    <row r="24" spans="1:5">
      <c r="A24" s="15" t="s">
        <v>17</v>
      </c>
      <c r="B24" s="16" t="s">
        <v>1136</v>
      </c>
      <c r="C24" s="17">
        <f>C25</f>
        <v>3177.1</v>
      </c>
      <c r="D24" s="17">
        <f>D25</f>
        <v>3178.5</v>
      </c>
      <c r="E24" s="17">
        <f t="shared" si="0"/>
        <v>100.04406534260804</v>
      </c>
    </row>
    <row r="25" spans="1:5">
      <c r="A25" s="101" t="s">
        <v>17</v>
      </c>
      <c r="B25" s="100" t="s">
        <v>1135</v>
      </c>
      <c r="C25" s="17">
        <v>3177.1</v>
      </c>
      <c r="D25" s="17">
        <v>3178.5</v>
      </c>
      <c r="E25" s="17">
        <f t="shared" si="0"/>
        <v>100.04406534260804</v>
      </c>
    </row>
    <row r="26" spans="1:5" ht="22.5">
      <c r="A26" s="101" t="s">
        <v>1139</v>
      </c>
      <c r="B26" s="100" t="s">
        <v>1140</v>
      </c>
      <c r="C26" s="17">
        <f>C27</f>
        <v>43.7</v>
      </c>
      <c r="D26" s="17">
        <f>D27</f>
        <v>43.7</v>
      </c>
      <c r="E26" s="17">
        <f t="shared" si="0"/>
        <v>100</v>
      </c>
    </row>
    <row r="27" spans="1:5" ht="24.75" customHeight="1">
      <c r="A27" s="101" t="s">
        <v>1137</v>
      </c>
      <c r="B27" s="100" t="s">
        <v>1138</v>
      </c>
      <c r="C27" s="17">
        <v>43.7</v>
      </c>
      <c r="D27" s="17">
        <v>43.7</v>
      </c>
      <c r="E27" s="17">
        <f t="shared" si="0"/>
        <v>100</v>
      </c>
    </row>
    <row r="28" spans="1:5">
      <c r="A28" s="19" t="s">
        <v>18</v>
      </c>
      <c r="B28" s="13" t="s">
        <v>19</v>
      </c>
      <c r="C28" s="20">
        <f>SUM(C29:C30)</f>
        <v>10236</v>
      </c>
      <c r="D28" s="20">
        <f>SUM(D29:D30)</f>
        <v>9493.3000000000011</v>
      </c>
      <c r="E28" s="20">
        <f t="shared" si="0"/>
        <v>92.74423602969911</v>
      </c>
    </row>
    <row r="29" spans="1:5">
      <c r="A29" s="15" t="s">
        <v>20</v>
      </c>
      <c r="B29" s="16" t="s">
        <v>21</v>
      </c>
      <c r="C29" s="17">
        <v>1472.4</v>
      </c>
      <c r="D29" s="17">
        <v>1484.7</v>
      </c>
      <c r="E29" s="17">
        <f t="shared" si="0"/>
        <v>100.83537082314589</v>
      </c>
    </row>
    <row r="30" spans="1:5">
      <c r="A30" s="15" t="s">
        <v>22</v>
      </c>
      <c r="B30" s="16" t="s">
        <v>23</v>
      </c>
      <c r="C30" s="17">
        <v>8763.6</v>
      </c>
      <c r="D30" s="17">
        <v>8008.6</v>
      </c>
      <c r="E30" s="17">
        <f t="shared" si="0"/>
        <v>91.38481902414533</v>
      </c>
    </row>
    <row r="31" spans="1:5">
      <c r="A31" s="19" t="s">
        <v>1030</v>
      </c>
      <c r="B31" s="13" t="s">
        <v>24</v>
      </c>
      <c r="C31" s="20">
        <v>895.5</v>
      </c>
      <c r="D31" s="20">
        <v>907.2</v>
      </c>
      <c r="E31" s="20">
        <f t="shared" si="0"/>
        <v>101.3065326633166</v>
      </c>
    </row>
    <row r="32" spans="1:5">
      <c r="A32" s="19" t="s">
        <v>1088</v>
      </c>
      <c r="B32" s="13" t="s">
        <v>1089</v>
      </c>
      <c r="C32" s="20"/>
      <c r="D32" s="20"/>
      <c r="E32" s="17"/>
    </row>
    <row r="33" spans="1:5" ht="24" customHeight="1">
      <c r="A33" s="19" t="s">
        <v>25</v>
      </c>
      <c r="B33" s="18" t="s">
        <v>26</v>
      </c>
      <c r="C33" s="20">
        <f>C34+C45</f>
        <v>3814.3</v>
      </c>
      <c r="D33" s="20">
        <f>D34+D45+D43+D44</f>
        <v>3866.4</v>
      </c>
      <c r="E33" s="20">
        <f t="shared" si="0"/>
        <v>101.36591248721916</v>
      </c>
    </row>
    <row r="34" spans="1:5" ht="58.5" customHeight="1">
      <c r="A34" s="15" t="s">
        <v>27</v>
      </c>
      <c r="B34" s="16" t="s">
        <v>28</v>
      </c>
      <c r="C34" s="17">
        <f>C35+C37+C39+C42</f>
        <v>3398.8</v>
      </c>
      <c r="D34" s="17">
        <f>D35+D37+D39</f>
        <v>3448</v>
      </c>
      <c r="E34" s="17">
        <f t="shared" si="0"/>
        <v>101.44756973049311</v>
      </c>
    </row>
    <row r="35" spans="1:5" ht="43.5" customHeight="1">
      <c r="A35" s="15" t="s">
        <v>29</v>
      </c>
      <c r="B35" s="16" t="s">
        <v>1031</v>
      </c>
      <c r="C35" s="17">
        <f>C36</f>
        <v>2512</v>
      </c>
      <c r="D35" s="17">
        <f>D36</f>
        <v>2561.6</v>
      </c>
      <c r="E35" s="17">
        <f t="shared" si="0"/>
        <v>101.97452229299361</v>
      </c>
    </row>
    <row r="36" spans="1:5" ht="69" customHeight="1">
      <c r="A36" s="72" t="s">
        <v>1032</v>
      </c>
      <c r="B36" s="16" t="s">
        <v>960</v>
      </c>
      <c r="C36" s="17">
        <v>2512</v>
      </c>
      <c r="D36" s="17">
        <v>2561.6</v>
      </c>
      <c r="E36" s="17">
        <f t="shared" si="0"/>
        <v>101.97452229299361</v>
      </c>
    </row>
    <row r="37" spans="1:5" ht="56.25" customHeight="1">
      <c r="A37" s="15" t="s">
        <v>30</v>
      </c>
      <c r="B37" s="16" t="s">
        <v>31</v>
      </c>
      <c r="C37" s="17">
        <f>C38</f>
        <v>576.1</v>
      </c>
      <c r="D37" s="17">
        <f>D38</f>
        <v>576.4</v>
      </c>
      <c r="E37" s="17">
        <f t="shared" si="0"/>
        <v>100.05207429265752</v>
      </c>
    </row>
    <row r="38" spans="1:5" ht="45.75" customHeight="1">
      <c r="A38" s="15" t="s">
        <v>32</v>
      </c>
      <c r="B38" s="16" t="s">
        <v>33</v>
      </c>
      <c r="C38" s="17">
        <v>576.1</v>
      </c>
      <c r="D38" s="17">
        <v>576.4</v>
      </c>
      <c r="E38" s="17">
        <f t="shared" si="0"/>
        <v>100.05207429265752</v>
      </c>
    </row>
    <row r="39" spans="1:5" ht="67.5">
      <c r="A39" s="15" t="s">
        <v>1033</v>
      </c>
      <c r="B39" s="16" t="s">
        <v>34</v>
      </c>
      <c r="C39" s="17">
        <f>C40+C41</f>
        <v>309.40000000000003</v>
      </c>
      <c r="D39" s="17">
        <f>D40+D41</f>
        <v>310</v>
      </c>
      <c r="E39" s="17">
        <f t="shared" si="0"/>
        <v>100.19392372333549</v>
      </c>
    </row>
    <row r="40" spans="1:5" ht="45">
      <c r="A40" s="15" t="s">
        <v>35</v>
      </c>
      <c r="B40" s="16" t="s">
        <v>36</v>
      </c>
      <c r="C40" s="17">
        <v>21.1</v>
      </c>
      <c r="D40" s="17">
        <v>21.1</v>
      </c>
      <c r="E40" s="17">
        <f t="shared" si="0"/>
        <v>100</v>
      </c>
    </row>
    <row r="41" spans="1:5" ht="45">
      <c r="A41" s="15" t="s">
        <v>37</v>
      </c>
      <c r="B41" s="16" t="s">
        <v>38</v>
      </c>
      <c r="C41" s="17">
        <v>288.3</v>
      </c>
      <c r="D41" s="17">
        <v>288.89999999999998</v>
      </c>
      <c r="E41" s="17">
        <f t="shared" si="0"/>
        <v>100.20811654526534</v>
      </c>
    </row>
    <row r="42" spans="1:5" ht="33.75">
      <c r="A42" s="72" t="s">
        <v>1142</v>
      </c>
      <c r="B42" s="16" t="s">
        <v>1141</v>
      </c>
      <c r="C42" s="17">
        <f>C43</f>
        <v>1.3</v>
      </c>
      <c r="D42" s="17">
        <f>D43</f>
        <v>1.4</v>
      </c>
      <c r="E42" s="17"/>
    </row>
    <row r="43" spans="1:5" ht="22.5" customHeight="1">
      <c r="A43" s="102" t="s">
        <v>1029</v>
      </c>
      <c r="B43" s="16" t="s">
        <v>1028</v>
      </c>
      <c r="C43" s="17">
        <v>1.3</v>
      </c>
      <c r="D43" s="17">
        <v>1.4</v>
      </c>
      <c r="E43" s="17">
        <f t="shared" si="0"/>
        <v>107.69230769230769</v>
      </c>
    </row>
    <row r="44" spans="1:5" ht="22.5" customHeight="1">
      <c r="A44" s="102" t="s">
        <v>1191</v>
      </c>
      <c r="B44" s="16" t="s">
        <v>1192</v>
      </c>
      <c r="C44" s="17"/>
      <c r="D44" s="17">
        <v>0.7</v>
      </c>
      <c r="E44" s="17"/>
    </row>
    <row r="45" spans="1:5" ht="55.5" customHeight="1">
      <c r="A45" s="15" t="s">
        <v>39</v>
      </c>
      <c r="B45" s="16" t="s">
        <v>40</v>
      </c>
      <c r="C45" s="17">
        <f>C46+C47</f>
        <v>415.5</v>
      </c>
      <c r="D45" s="17">
        <f>D46+D47</f>
        <v>416.3</v>
      </c>
      <c r="E45" s="17">
        <f t="shared" si="0"/>
        <v>100.19253910950663</v>
      </c>
    </row>
    <row r="46" spans="1:5" ht="47.25" customHeight="1">
      <c r="A46" s="15" t="s">
        <v>41</v>
      </c>
      <c r="B46" s="16" t="s">
        <v>42</v>
      </c>
      <c r="C46" s="17">
        <v>114.5</v>
      </c>
      <c r="D46" s="17">
        <v>115.2</v>
      </c>
      <c r="E46" s="17">
        <f t="shared" si="0"/>
        <v>100.6113537117904</v>
      </c>
    </row>
    <row r="47" spans="1:5" ht="53.25" customHeight="1">
      <c r="A47" s="15" t="s">
        <v>43</v>
      </c>
      <c r="B47" s="16" t="s">
        <v>44</v>
      </c>
      <c r="C47" s="17">
        <v>301</v>
      </c>
      <c r="D47" s="17">
        <v>301.10000000000002</v>
      </c>
      <c r="E47" s="17">
        <f t="shared" si="0"/>
        <v>100.03322259136213</v>
      </c>
    </row>
    <row r="48" spans="1:5" ht="16.5" customHeight="1">
      <c r="A48" s="19" t="s">
        <v>45</v>
      </c>
      <c r="B48" s="13" t="s">
        <v>46</v>
      </c>
      <c r="C48" s="20">
        <f>SUM(C49:C49)</f>
        <v>0.9</v>
      </c>
      <c r="D48" s="20">
        <f>SUM(D49:D49)</f>
        <v>1</v>
      </c>
      <c r="E48" s="20">
        <f t="shared" si="0"/>
        <v>111.11111111111111</v>
      </c>
    </row>
    <row r="49" spans="1:6">
      <c r="A49" s="15" t="s">
        <v>47</v>
      </c>
      <c r="B49" s="16" t="s">
        <v>48</v>
      </c>
      <c r="C49" s="17">
        <v>0.9</v>
      </c>
      <c r="D49" s="17">
        <v>1</v>
      </c>
      <c r="E49" s="17">
        <f t="shared" si="0"/>
        <v>111.11111111111111</v>
      </c>
    </row>
    <row r="50" spans="1:6" ht="22.5">
      <c r="A50" s="19" t="s">
        <v>49</v>
      </c>
      <c r="B50" s="13" t="s">
        <v>1187</v>
      </c>
      <c r="C50" s="20">
        <f>C51+C52</f>
        <v>480</v>
      </c>
      <c r="D50" s="20">
        <f>D51+D52</f>
        <v>484.6</v>
      </c>
      <c r="E50" s="20">
        <f t="shared" si="0"/>
        <v>100.95833333333333</v>
      </c>
    </row>
    <row r="51" spans="1:6" ht="26.25" customHeight="1">
      <c r="A51" s="15" t="s">
        <v>50</v>
      </c>
      <c r="B51" s="16" t="s">
        <v>1188</v>
      </c>
      <c r="C51" s="17">
        <v>412</v>
      </c>
      <c r="D51" s="17">
        <v>416.1</v>
      </c>
      <c r="E51" s="17">
        <f t="shared" si="0"/>
        <v>100.99514563106797</v>
      </c>
    </row>
    <row r="52" spans="1:6" ht="12.75" customHeight="1">
      <c r="A52" s="15" t="s">
        <v>1020</v>
      </c>
      <c r="B52" s="16" t="s">
        <v>1189</v>
      </c>
      <c r="C52" s="17">
        <v>68</v>
      </c>
      <c r="D52" s="17">
        <v>68.5</v>
      </c>
      <c r="E52" s="17">
        <f t="shared" si="0"/>
        <v>100.73529411764706</v>
      </c>
    </row>
    <row r="53" spans="1:6" ht="22.5">
      <c r="A53" s="19" t="s">
        <v>51</v>
      </c>
      <c r="B53" s="13" t="s">
        <v>52</v>
      </c>
      <c r="C53" s="20">
        <f>C54+C57+C58</f>
        <v>3061.1000000000004</v>
      </c>
      <c r="D53" s="20">
        <f>D54+D57+D58</f>
        <v>3061.2</v>
      </c>
      <c r="E53" s="20">
        <f t="shared" si="0"/>
        <v>100.0032667995165</v>
      </c>
    </row>
    <row r="54" spans="1:6" ht="57" customHeight="1">
      <c r="A54" s="15" t="s">
        <v>53</v>
      </c>
      <c r="B54" s="16" t="s">
        <v>54</v>
      </c>
      <c r="C54" s="17">
        <f>C55+C56</f>
        <v>534.4</v>
      </c>
      <c r="D54" s="17">
        <f>D55+D56</f>
        <v>534.4</v>
      </c>
      <c r="E54" s="20">
        <f t="shared" si="0"/>
        <v>100</v>
      </c>
    </row>
    <row r="55" spans="1:6" ht="55.5" customHeight="1">
      <c r="A55" s="15" t="s">
        <v>1034</v>
      </c>
      <c r="B55" s="16" t="s">
        <v>956</v>
      </c>
      <c r="C55" s="17"/>
      <c r="D55" s="17"/>
      <c r="E55" s="20" t="e">
        <f t="shared" si="0"/>
        <v>#DIV/0!</v>
      </c>
    </row>
    <row r="56" spans="1:6" ht="57.75" customHeight="1">
      <c r="A56" s="15" t="s">
        <v>55</v>
      </c>
      <c r="B56" s="16" t="s">
        <v>56</v>
      </c>
      <c r="C56" s="17">
        <v>534.4</v>
      </c>
      <c r="D56" s="17">
        <v>534.4</v>
      </c>
      <c r="E56" s="20">
        <f t="shared" si="0"/>
        <v>100</v>
      </c>
    </row>
    <row r="57" spans="1:6" ht="25.5" customHeight="1">
      <c r="A57" s="15" t="s">
        <v>57</v>
      </c>
      <c r="B57" s="16" t="s">
        <v>58</v>
      </c>
      <c r="C57" s="17">
        <v>2392.8000000000002</v>
      </c>
      <c r="D57" s="17">
        <v>2365.6999999999998</v>
      </c>
      <c r="E57" s="20">
        <f t="shared" si="0"/>
        <v>98.867435640254072</v>
      </c>
    </row>
    <row r="58" spans="1:6" ht="48" customHeight="1">
      <c r="A58" s="15" t="s">
        <v>1097</v>
      </c>
      <c r="B58" s="16" t="s">
        <v>1098</v>
      </c>
      <c r="C58" s="17">
        <v>133.9</v>
      </c>
      <c r="D58" s="17">
        <v>161.1</v>
      </c>
      <c r="E58" s="17">
        <f t="shared" si="0"/>
        <v>120.31366691560865</v>
      </c>
    </row>
    <row r="59" spans="1:6" ht="14.25" customHeight="1">
      <c r="A59" s="19" t="s">
        <v>59</v>
      </c>
      <c r="B59" s="13" t="s">
        <v>60</v>
      </c>
      <c r="C59" s="20">
        <v>198.5</v>
      </c>
      <c r="D59" s="20">
        <v>200</v>
      </c>
      <c r="E59" s="20">
        <f t="shared" si="0"/>
        <v>100.75566750629723</v>
      </c>
      <c r="F59" s="22"/>
    </row>
    <row r="60" spans="1:6" ht="14.25" customHeight="1">
      <c r="A60" s="19" t="s">
        <v>61</v>
      </c>
      <c r="B60" s="13" t="s">
        <v>62</v>
      </c>
      <c r="C60" s="20"/>
      <c r="D60" s="20"/>
      <c r="E60" s="20"/>
    </row>
    <row r="61" spans="1:6">
      <c r="A61" s="19" t="s">
        <v>63</v>
      </c>
      <c r="B61" s="13" t="s">
        <v>64</v>
      </c>
      <c r="C61" s="20">
        <f>C62+C162+C164</f>
        <v>347710</v>
      </c>
      <c r="D61" s="20">
        <f>D62+D162+D164+D163</f>
        <v>340421.10000000003</v>
      </c>
      <c r="E61" s="20">
        <f t="shared" si="0"/>
        <v>97.903741623766933</v>
      </c>
    </row>
    <row r="62" spans="1:6" ht="25.5" customHeight="1">
      <c r="A62" s="19" t="s">
        <v>65</v>
      </c>
      <c r="B62" s="13" t="s">
        <v>66</v>
      </c>
      <c r="C62" s="20">
        <f>C63++C67+C97+C158</f>
        <v>347737.9</v>
      </c>
      <c r="D62" s="20">
        <f>D63++D67+D97+D158</f>
        <v>340449.00000000006</v>
      </c>
      <c r="E62" s="20">
        <f t="shared" si="0"/>
        <v>97.90390981253411</v>
      </c>
    </row>
    <row r="63" spans="1:6" ht="22.5">
      <c r="A63" s="32" t="s">
        <v>67</v>
      </c>
      <c r="B63" s="21" t="s">
        <v>1015</v>
      </c>
      <c r="C63" s="33">
        <f>C64+C65+C66</f>
        <v>117764.3</v>
      </c>
      <c r="D63" s="33">
        <f>D64+D65+D66</f>
        <v>110764.3</v>
      </c>
      <c r="E63" s="33">
        <f t="shared" si="0"/>
        <v>94.055923569366954</v>
      </c>
    </row>
    <row r="64" spans="1:6" ht="26.25" customHeight="1">
      <c r="A64" s="15" t="s">
        <v>68</v>
      </c>
      <c r="B64" s="16" t="s">
        <v>1016</v>
      </c>
      <c r="C64" s="17">
        <v>92556.800000000003</v>
      </c>
      <c r="D64" s="17">
        <v>92556.800000000003</v>
      </c>
      <c r="E64" s="17">
        <f t="shared" si="0"/>
        <v>100</v>
      </c>
    </row>
    <row r="65" spans="1:7" ht="26.25" customHeight="1">
      <c r="A65" s="15" t="s">
        <v>69</v>
      </c>
      <c r="B65" s="16" t="s">
        <v>981</v>
      </c>
      <c r="C65" s="17">
        <v>23155.8</v>
      </c>
      <c r="D65" s="17">
        <v>16155.8</v>
      </c>
      <c r="E65" s="17">
        <f t="shared" si="0"/>
        <v>69.769992831169731</v>
      </c>
    </row>
    <row r="66" spans="1:7" ht="38.25" customHeight="1">
      <c r="A66" s="15" t="s">
        <v>1193</v>
      </c>
      <c r="B66" s="16" t="s">
        <v>1194</v>
      </c>
      <c r="C66" s="17">
        <v>2051.6999999999998</v>
      </c>
      <c r="D66" s="17">
        <v>2051.6999999999998</v>
      </c>
      <c r="E66" s="17">
        <f t="shared" si="0"/>
        <v>100</v>
      </c>
    </row>
    <row r="67" spans="1:7" ht="22.5">
      <c r="A67" s="32" t="s">
        <v>70</v>
      </c>
      <c r="B67" s="21" t="s">
        <v>982</v>
      </c>
      <c r="C67" s="33">
        <f>C68+C69+C86+C77+C80+C83+C74+C75+C76+C70</f>
        <v>63270.999999999985</v>
      </c>
      <c r="D67" s="33">
        <f>D68+D69+D86+D77+D80+D83+D74+D75+D76+D70</f>
        <v>63270.799999999988</v>
      </c>
      <c r="E67" s="33">
        <f t="shared" si="0"/>
        <v>99.999683899416809</v>
      </c>
      <c r="F67" s="22"/>
      <c r="G67" s="22"/>
    </row>
    <row r="68" spans="1:7" ht="45">
      <c r="A68" s="87" t="s">
        <v>1110</v>
      </c>
      <c r="B68" s="103" t="s">
        <v>1150</v>
      </c>
      <c r="C68" s="81">
        <v>2531</v>
      </c>
      <c r="D68" s="33">
        <v>2531</v>
      </c>
      <c r="E68" s="33">
        <f t="shared" si="0"/>
        <v>100</v>
      </c>
      <c r="F68" s="22"/>
      <c r="G68" s="22"/>
    </row>
    <row r="69" spans="1:7" ht="33.75">
      <c r="A69" s="87" t="s">
        <v>1111</v>
      </c>
      <c r="B69" s="103" t="s">
        <v>1151</v>
      </c>
      <c r="C69" s="81">
        <v>1078.7</v>
      </c>
      <c r="D69" s="33">
        <v>1078.7</v>
      </c>
      <c r="E69" s="33">
        <f t="shared" si="0"/>
        <v>100</v>
      </c>
      <c r="F69" s="22"/>
      <c r="G69" s="22"/>
    </row>
    <row r="70" spans="1:7" ht="50.25" customHeight="1">
      <c r="A70" s="93" t="s">
        <v>1099</v>
      </c>
      <c r="B70" s="94" t="s">
        <v>1152</v>
      </c>
      <c r="C70" s="81">
        <f>C71+C72</f>
        <v>1425.5</v>
      </c>
      <c r="D70" s="81">
        <f>D71+D72</f>
        <v>1425.5</v>
      </c>
      <c r="E70" s="33">
        <f t="shared" si="0"/>
        <v>100</v>
      </c>
      <c r="F70" s="22"/>
      <c r="G70" s="22"/>
    </row>
    <row r="71" spans="1:7" ht="78.75" customHeight="1">
      <c r="A71" s="95" t="s">
        <v>1112</v>
      </c>
      <c r="B71" s="24" t="s">
        <v>1153</v>
      </c>
      <c r="C71" s="104">
        <v>7.2</v>
      </c>
      <c r="D71" s="17">
        <v>7.2</v>
      </c>
      <c r="E71" s="17">
        <f t="shared" si="0"/>
        <v>100</v>
      </c>
      <c r="F71" s="22"/>
      <c r="G71" s="22"/>
    </row>
    <row r="72" spans="1:7" ht="60" customHeight="1">
      <c r="A72" s="95" t="s">
        <v>1113</v>
      </c>
      <c r="B72" s="24" t="s">
        <v>1154</v>
      </c>
      <c r="C72" s="104">
        <v>1418.3</v>
      </c>
      <c r="D72" s="17">
        <v>1418.3</v>
      </c>
      <c r="E72" s="17">
        <f t="shared" si="0"/>
        <v>100</v>
      </c>
      <c r="F72" s="22"/>
      <c r="G72" s="22"/>
    </row>
    <row r="73" spans="1:7" ht="41.25" customHeight="1">
      <c r="A73" s="96" t="s">
        <v>1114</v>
      </c>
      <c r="B73" s="97" t="s">
        <v>1155</v>
      </c>
      <c r="C73" s="81">
        <f>C74+C75+C76</f>
        <v>3141.3</v>
      </c>
      <c r="D73" s="81">
        <f>D74+D75+D76</f>
        <v>3141.3</v>
      </c>
      <c r="E73" s="33">
        <f t="shared" si="0"/>
        <v>100</v>
      </c>
      <c r="F73" s="22"/>
      <c r="G73" s="22"/>
    </row>
    <row r="74" spans="1:7" ht="99.75" customHeight="1">
      <c r="A74" s="88" t="s">
        <v>1070</v>
      </c>
      <c r="B74" s="90" t="s">
        <v>1071</v>
      </c>
      <c r="C74" s="81">
        <v>871</v>
      </c>
      <c r="D74" s="33">
        <v>871</v>
      </c>
      <c r="E74" s="17">
        <f t="shared" si="0"/>
        <v>100</v>
      </c>
      <c r="F74" s="22"/>
      <c r="G74" s="22"/>
    </row>
    <row r="75" spans="1:7" ht="33" customHeight="1">
      <c r="A75" s="89" t="s">
        <v>1072</v>
      </c>
      <c r="B75" s="91" t="s">
        <v>1073</v>
      </c>
      <c r="C75" s="81">
        <v>71.7</v>
      </c>
      <c r="D75" s="33">
        <v>71.7</v>
      </c>
      <c r="E75" s="17">
        <f t="shared" si="0"/>
        <v>100</v>
      </c>
      <c r="F75" s="22"/>
      <c r="G75" s="22"/>
    </row>
    <row r="76" spans="1:7" ht="37.5" customHeight="1">
      <c r="A76" s="89" t="s">
        <v>1072</v>
      </c>
      <c r="B76" s="92" t="s">
        <v>1074</v>
      </c>
      <c r="C76" s="81">
        <v>2198.6</v>
      </c>
      <c r="D76" s="33">
        <v>2198.6</v>
      </c>
      <c r="E76" s="17">
        <f t="shared" si="0"/>
        <v>100</v>
      </c>
      <c r="F76" s="22"/>
      <c r="G76" s="22"/>
    </row>
    <row r="77" spans="1:7" ht="22.5" customHeight="1">
      <c r="A77" s="98" t="s">
        <v>1090</v>
      </c>
      <c r="B77" s="99" t="s">
        <v>1091</v>
      </c>
      <c r="C77" s="111">
        <f>C78+C79</f>
        <v>933.2</v>
      </c>
      <c r="D77" s="112">
        <f>D78+D79</f>
        <v>933.2</v>
      </c>
      <c r="E77" s="112">
        <f t="shared" si="0"/>
        <v>100</v>
      </c>
      <c r="F77" s="22"/>
      <c r="G77" s="22"/>
    </row>
    <row r="78" spans="1:7" ht="45" customHeight="1">
      <c r="A78" s="87" t="s">
        <v>1143</v>
      </c>
      <c r="B78" s="99" t="s">
        <v>1145</v>
      </c>
      <c r="C78" s="33">
        <v>401.1</v>
      </c>
      <c r="D78" s="33">
        <v>401.1</v>
      </c>
      <c r="E78" s="112">
        <f t="shared" si="0"/>
        <v>100</v>
      </c>
      <c r="F78" s="22"/>
      <c r="G78" s="22"/>
    </row>
    <row r="79" spans="1:7" ht="37.5" customHeight="1">
      <c r="A79" s="87" t="s">
        <v>1144</v>
      </c>
      <c r="B79" s="99" t="s">
        <v>1146</v>
      </c>
      <c r="C79" s="33">
        <v>532.1</v>
      </c>
      <c r="D79" s="33">
        <v>532.1</v>
      </c>
      <c r="E79" s="112">
        <f t="shared" si="0"/>
        <v>100</v>
      </c>
      <c r="F79" s="22"/>
      <c r="G79" s="22"/>
    </row>
    <row r="80" spans="1:7" s="84" customFormat="1" ht="18" customHeight="1">
      <c r="A80" s="79" t="s">
        <v>1100</v>
      </c>
      <c r="B80" s="82" t="s">
        <v>1147</v>
      </c>
      <c r="C80" s="81">
        <f>C81+C82</f>
        <v>38.6</v>
      </c>
      <c r="D80" s="81">
        <f>D81+D82</f>
        <v>38.6</v>
      </c>
      <c r="E80" s="107">
        <f t="shared" si="0"/>
        <v>100</v>
      </c>
      <c r="F80" s="83"/>
      <c r="G80" s="83"/>
    </row>
    <row r="81" spans="1:7" s="84" customFormat="1" ht="48.75" customHeight="1">
      <c r="A81" s="87" t="s">
        <v>1148</v>
      </c>
      <c r="B81" s="82" t="s">
        <v>1162</v>
      </c>
      <c r="C81" s="81">
        <v>3.1</v>
      </c>
      <c r="D81" s="33">
        <v>3.1</v>
      </c>
      <c r="E81" s="107">
        <f t="shared" si="0"/>
        <v>100</v>
      </c>
      <c r="F81" s="83"/>
      <c r="G81" s="83"/>
    </row>
    <row r="82" spans="1:7" s="84" customFormat="1" ht="37.5" customHeight="1">
      <c r="A82" s="87" t="s">
        <v>1149</v>
      </c>
      <c r="B82" s="82" t="s">
        <v>1163</v>
      </c>
      <c r="C82" s="81">
        <v>35.5</v>
      </c>
      <c r="D82" s="33">
        <v>35.5</v>
      </c>
      <c r="E82" s="107">
        <f t="shared" si="0"/>
        <v>100</v>
      </c>
      <c r="F82" s="83"/>
      <c r="G82" s="83"/>
    </row>
    <row r="83" spans="1:7" ht="25.5" customHeight="1">
      <c r="A83" s="80" t="s">
        <v>1095</v>
      </c>
      <c r="B83" s="70" t="s">
        <v>1096</v>
      </c>
      <c r="C83" s="81">
        <f>C84+C85</f>
        <v>6060.6</v>
      </c>
      <c r="D83" s="81">
        <f>D84+D85</f>
        <v>6060.6</v>
      </c>
      <c r="E83" s="20">
        <f t="shared" si="0"/>
        <v>100</v>
      </c>
      <c r="F83" s="22"/>
      <c r="G83" s="22"/>
    </row>
    <row r="84" spans="1:7" ht="45">
      <c r="A84" s="71" t="s">
        <v>1035</v>
      </c>
      <c r="B84" s="68" t="s">
        <v>1018</v>
      </c>
      <c r="C84" s="113">
        <v>60.6</v>
      </c>
      <c r="D84" s="17">
        <v>60.6</v>
      </c>
      <c r="E84" s="20">
        <f t="shared" si="0"/>
        <v>100</v>
      </c>
      <c r="F84" s="22"/>
      <c r="G84" s="22"/>
    </row>
    <row r="85" spans="1:7" ht="33.75">
      <c r="A85" s="80" t="s">
        <v>1036</v>
      </c>
      <c r="B85" s="105" t="s">
        <v>1094</v>
      </c>
      <c r="C85" s="113">
        <v>6000</v>
      </c>
      <c r="D85" s="33">
        <v>6000</v>
      </c>
      <c r="E85" s="33">
        <f t="shared" si="0"/>
        <v>100</v>
      </c>
      <c r="F85" s="22"/>
      <c r="G85" s="22"/>
    </row>
    <row r="86" spans="1:7" s="12" customFormat="1" ht="13.5" customHeight="1">
      <c r="A86" s="32" t="s">
        <v>71</v>
      </c>
      <c r="B86" s="106" t="s">
        <v>983</v>
      </c>
      <c r="C86" s="33">
        <f>C87+C93</f>
        <v>48062.1</v>
      </c>
      <c r="D86" s="33">
        <f>D87+D93</f>
        <v>48061.9</v>
      </c>
      <c r="E86" s="33">
        <f t="shared" si="0"/>
        <v>99.999583871699329</v>
      </c>
      <c r="F86" s="1"/>
      <c r="G86" s="1"/>
    </row>
    <row r="87" spans="1:7" s="12" customFormat="1">
      <c r="A87" s="15" t="s">
        <v>72</v>
      </c>
      <c r="B87" s="16" t="s">
        <v>984</v>
      </c>
      <c r="C87" s="17">
        <f>C92+C89+C90+C91</f>
        <v>29582.9</v>
      </c>
      <c r="D87" s="17">
        <f>D92+D89+D90+D91</f>
        <v>29582.800000000003</v>
      </c>
      <c r="E87" s="17">
        <f t="shared" si="0"/>
        <v>99.999661966879515</v>
      </c>
      <c r="F87" s="1"/>
      <c r="G87" s="1"/>
    </row>
    <row r="88" spans="1:7" ht="14.25" hidden="1" customHeight="1">
      <c r="A88" s="15" t="s">
        <v>72</v>
      </c>
      <c r="B88" s="16" t="s">
        <v>73</v>
      </c>
      <c r="C88" s="17"/>
      <c r="D88" s="17"/>
      <c r="E88" s="17" t="e">
        <f t="shared" si="0"/>
        <v>#DIV/0!</v>
      </c>
    </row>
    <row r="89" spans="1:7" ht="57" customHeight="1">
      <c r="A89" s="23" t="s">
        <v>962</v>
      </c>
      <c r="B89" s="16" t="s">
        <v>985</v>
      </c>
      <c r="C89" s="17">
        <v>4975.1000000000004</v>
      </c>
      <c r="D89" s="17">
        <v>4975.1000000000004</v>
      </c>
      <c r="E89" s="17">
        <f t="shared" si="0"/>
        <v>100</v>
      </c>
    </row>
    <row r="90" spans="1:7" ht="56.25">
      <c r="A90" s="65" t="s">
        <v>963</v>
      </c>
      <c r="B90" s="16" t="s">
        <v>986</v>
      </c>
      <c r="C90" s="17">
        <v>5784.1</v>
      </c>
      <c r="D90" s="17">
        <v>5784.1</v>
      </c>
      <c r="E90" s="17">
        <f t="shared" ref="E90:E157" si="1">D90/C90*100</f>
        <v>100</v>
      </c>
    </row>
    <row r="91" spans="1:7" ht="33.75">
      <c r="A91" s="65" t="s">
        <v>964</v>
      </c>
      <c r="B91" s="16" t="s">
        <v>987</v>
      </c>
      <c r="C91" s="17">
        <v>2950.5</v>
      </c>
      <c r="D91" s="17">
        <v>2950.5</v>
      </c>
      <c r="E91" s="17">
        <f t="shared" si="1"/>
        <v>100</v>
      </c>
    </row>
    <row r="92" spans="1:7" ht="67.5">
      <c r="A92" s="26" t="s">
        <v>965</v>
      </c>
      <c r="B92" s="16" t="s">
        <v>988</v>
      </c>
      <c r="C92" s="17">
        <v>15873.2</v>
      </c>
      <c r="D92" s="17">
        <v>15873.1</v>
      </c>
      <c r="E92" s="17">
        <f t="shared" si="1"/>
        <v>99.999370007307903</v>
      </c>
    </row>
    <row r="93" spans="1:7" ht="15.75">
      <c r="A93" s="32" t="s">
        <v>74</v>
      </c>
      <c r="B93" s="21" t="s">
        <v>989</v>
      </c>
      <c r="C93" s="33">
        <f>C96+C94+C95</f>
        <v>18479.199999999997</v>
      </c>
      <c r="D93" s="33">
        <f>D96+D94+D95</f>
        <v>18479.099999999999</v>
      </c>
      <c r="E93" s="33">
        <f t="shared" si="1"/>
        <v>99.999458851032514</v>
      </c>
      <c r="F93" s="29"/>
      <c r="G93" s="30"/>
    </row>
    <row r="94" spans="1:7" ht="48" customHeight="1">
      <c r="A94" s="27" t="s">
        <v>1037</v>
      </c>
      <c r="B94" s="16" t="s">
        <v>990</v>
      </c>
      <c r="C94" s="17">
        <v>3573.4</v>
      </c>
      <c r="D94" s="17">
        <v>3573.4</v>
      </c>
      <c r="E94" s="17">
        <f t="shared" si="1"/>
        <v>100</v>
      </c>
    </row>
    <row r="95" spans="1:7" ht="51" customHeight="1">
      <c r="A95" s="27" t="s">
        <v>1093</v>
      </c>
      <c r="B95" s="16" t="s">
        <v>1092</v>
      </c>
      <c r="C95" s="17">
        <v>3022</v>
      </c>
      <c r="D95" s="17">
        <v>3022</v>
      </c>
      <c r="E95" s="20">
        <f t="shared" si="1"/>
        <v>100</v>
      </c>
    </row>
    <row r="96" spans="1:7" s="31" customFormat="1" ht="68.25" customHeight="1">
      <c r="A96" s="26" t="s">
        <v>1038</v>
      </c>
      <c r="B96" s="24" t="s">
        <v>991</v>
      </c>
      <c r="C96" s="28">
        <v>11883.8</v>
      </c>
      <c r="D96" s="28">
        <v>11883.7</v>
      </c>
      <c r="E96" s="17">
        <f t="shared" si="1"/>
        <v>99.999158518319064</v>
      </c>
      <c r="F96" s="1"/>
      <c r="G96" s="1"/>
    </row>
    <row r="97" spans="1:5" ht="22.5">
      <c r="A97" s="19" t="s">
        <v>75</v>
      </c>
      <c r="B97" s="13" t="s">
        <v>992</v>
      </c>
      <c r="C97" s="20">
        <f>C98+C100+C143+C145+C148+C150+C152+C155</f>
        <v>158458.10000000003</v>
      </c>
      <c r="D97" s="20">
        <f>D98+D100+D143+D145+D148+D150+D152+D155</f>
        <v>158217.10000000006</v>
      </c>
      <c r="E97" s="20">
        <f t="shared" si="1"/>
        <v>99.84790932113917</v>
      </c>
    </row>
    <row r="98" spans="1:5" ht="23.25" customHeight="1">
      <c r="A98" s="15" t="s">
        <v>1039</v>
      </c>
      <c r="B98" s="16" t="s">
        <v>993</v>
      </c>
      <c r="C98" s="17">
        <f>C99</f>
        <v>2768</v>
      </c>
      <c r="D98" s="17">
        <f>D99</f>
        <v>2768</v>
      </c>
      <c r="E98" s="17">
        <f t="shared" si="1"/>
        <v>100</v>
      </c>
    </row>
    <row r="99" spans="1:5" ht="23.25" customHeight="1">
      <c r="A99" s="15" t="s">
        <v>76</v>
      </c>
      <c r="B99" s="16" t="s">
        <v>994</v>
      </c>
      <c r="C99" s="17">
        <v>2768</v>
      </c>
      <c r="D99" s="17">
        <v>2768</v>
      </c>
      <c r="E99" s="17">
        <f t="shared" si="1"/>
        <v>100</v>
      </c>
    </row>
    <row r="100" spans="1:5" ht="23.25" customHeight="1">
      <c r="A100" s="32" t="s">
        <v>1040</v>
      </c>
      <c r="B100" s="21" t="s">
        <v>995</v>
      </c>
      <c r="C100" s="33">
        <f>C101+C102+C103+C104+C105+C106+C107+C111+C112+C113+C114+C115+C117+C118+C119+C121+C122+C123+C124+C125+C126+C127+C128+C129+C131+C133+C120+C135+C136+C137+C130+C132+C134+C138+C116+C109+C108+C110+C139+C140+C141+C142</f>
        <v>144282.00000000003</v>
      </c>
      <c r="D100" s="33">
        <f>D101+D102+D103+D104+D105+D106+D107+D111+D112+D113+D114+D115+D117+D118+D119+D121+D122+D123+D124+D125+D126+D127+D128+D129+D131+D133+D120+D135+D136+D137+D130+D132+D134+D138+D116+D109+D108+D110+D139+D140+D141+D142</f>
        <v>144123.40000000005</v>
      </c>
      <c r="E100" s="17">
        <f t="shared" si="1"/>
        <v>99.890076378203801</v>
      </c>
    </row>
    <row r="101" spans="1:5" ht="68.25" customHeight="1">
      <c r="A101" s="34" t="s">
        <v>1041</v>
      </c>
      <c r="B101" s="16" t="s">
        <v>996</v>
      </c>
      <c r="C101" s="33">
        <v>2.2000000000000002</v>
      </c>
      <c r="D101" s="33">
        <v>2.2000000000000002</v>
      </c>
      <c r="E101" s="20">
        <f t="shared" si="1"/>
        <v>100</v>
      </c>
    </row>
    <row r="102" spans="1:5" ht="46.5" customHeight="1">
      <c r="A102" s="34" t="s">
        <v>1042</v>
      </c>
      <c r="B102" s="16" t="s">
        <v>997</v>
      </c>
      <c r="C102" s="33">
        <v>170.9</v>
      </c>
      <c r="D102" s="33">
        <v>170.9</v>
      </c>
      <c r="E102" s="17">
        <f t="shared" si="1"/>
        <v>100</v>
      </c>
    </row>
    <row r="103" spans="1:5" ht="45.75" customHeight="1">
      <c r="A103" s="35" t="s">
        <v>77</v>
      </c>
      <c r="B103" s="16" t="s">
        <v>998</v>
      </c>
      <c r="C103" s="33">
        <v>2939.2</v>
      </c>
      <c r="D103" s="33">
        <v>2939.1</v>
      </c>
      <c r="E103" s="17">
        <f t="shared" si="1"/>
        <v>99.996597713663576</v>
      </c>
    </row>
    <row r="104" spans="1:5" ht="36.75" customHeight="1">
      <c r="A104" s="35" t="s">
        <v>78</v>
      </c>
      <c r="B104" s="16" t="s">
        <v>999</v>
      </c>
      <c r="C104" s="33">
        <v>284.10000000000002</v>
      </c>
      <c r="D104" s="33">
        <v>284.10000000000002</v>
      </c>
      <c r="E104" s="17">
        <f t="shared" si="1"/>
        <v>100</v>
      </c>
    </row>
    <row r="105" spans="1:5" ht="39" customHeight="1">
      <c r="A105" s="35" t="s">
        <v>1043</v>
      </c>
      <c r="B105" s="16" t="s">
        <v>1000</v>
      </c>
      <c r="C105" s="33">
        <v>10.1</v>
      </c>
      <c r="D105" s="33">
        <v>10.1</v>
      </c>
      <c r="E105" s="17">
        <f t="shared" si="1"/>
        <v>100</v>
      </c>
    </row>
    <row r="106" spans="1:5" ht="45.75" customHeight="1">
      <c r="A106" s="66" t="s">
        <v>966</v>
      </c>
      <c r="B106" s="16" t="s">
        <v>1001</v>
      </c>
      <c r="C106" s="33">
        <v>2763.9</v>
      </c>
      <c r="D106" s="33">
        <v>2763.9</v>
      </c>
      <c r="E106" s="17">
        <f t="shared" si="1"/>
        <v>100</v>
      </c>
    </row>
    <row r="107" spans="1:5" ht="46.5" customHeight="1">
      <c r="A107" s="66" t="s">
        <v>967</v>
      </c>
      <c r="B107" s="16" t="s">
        <v>1002</v>
      </c>
      <c r="C107" s="33">
        <v>2.7</v>
      </c>
      <c r="D107" s="33">
        <v>2.7</v>
      </c>
      <c r="E107" s="17">
        <f t="shared" si="1"/>
        <v>100</v>
      </c>
    </row>
    <row r="108" spans="1:5" ht="37.5" customHeight="1">
      <c r="A108" s="66" t="s">
        <v>1078</v>
      </c>
      <c r="B108" s="16" t="s">
        <v>1075</v>
      </c>
      <c r="C108" s="33">
        <v>1851.8</v>
      </c>
      <c r="D108" s="33">
        <v>1851.8</v>
      </c>
      <c r="E108" s="17">
        <f t="shared" si="1"/>
        <v>100</v>
      </c>
    </row>
    <row r="109" spans="1:5" ht="45.75" customHeight="1">
      <c r="A109" s="66" t="s">
        <v>1077</v>
      </c>
      <c r="B109" s="16" t="s">
        <v>1076</v>
      </c>
      <c r="C109" s="33">
        <v>62.3</v>
      </c>
      <c r="D109" s="33">
        <v>62.3</v>
      </c>
      <c r="E109" s="17">
        <f t="shared" si="1"/>
        <v>100</v>
      </c>
    </row>
    <row r="110" spans="1:5" ht="39" customHeight="1">
      <c r="A110" s="66" t="s">
        <v>1080</v>
      </c>
      <c r="B110" s="16" t="s">
        <v>1079</v>
      </c>
      <c r="C110" s="33">
        <v>68.7</v>
      </c>
      <c r="D110" s="33">
        <v>68.7</v>
      </c>
      <c r="E110" s="17">
        <f t="shared" si="1"/>
        <v>100</v>
      </c>
    </row>
    <row r="111" spans="1:5" ht="47.25" customHeight="1">
      <c r="A111" s="35" t="s">
        <v>1044</v>
      </c>
      <c r="B111" s="16" t="s">
        <v>1003</v>
      </c>
      <c r="C111" s="33">
        <v>71719</v>
      </c>
      <c r="D111" s="33">
        <v>71719</v>
      </c>
      <c r="E111" s="17">
        <f t="shared" si="1"/>
        <v>100</v>
      </c>
    </row>
    <row r="112" spans="1:5" ht="45.75" customHeight="1">
      <c r="A112" s="34" t="s">
        <v>1045</v>
      </c>
      <c r="B112" s="16" t="s">
        <v>1004</v>
      </c>
      <c r="C112" s="33">
        <v>11.6</v>
      </c>
      <c r="D112" s="33">
        <v>11.6</v>
      </c>
      <c r="E112" s="17">
        <f t="shared" si="1"/>
        <v>100</v>
      </c>
    </row>
    <row r="113" spans="1:5" ht="59.25" customHeight="1">
      <c r="A113" s="34" t="s">
        <v>79</v>
      </c>
      <c r="B113" s="16" t="s">
        <v>1005</v>
      </c>
      <c r="C113" s="33">
        <v>498.7</v>
      </c>
      <c r="D113" s="33">
        <v>498.7</v>
      </c>
      <c r="E113" s="17">
        <f t="shared" si="1"/>
        <v>100</v>
      </c>
    </row>
    <row r="114" spans="1:5" ht="57" customHeight="1">
      <c r="A114" s="34" t="s">
        <v>1046</v>
      </c>
      <c r="B114" s="16" t="s">
        <v>1006</v>
      </c>
      <c r="C114" s="77">
        <v>12908.2</v>
      </c>
      <c r="D114" s="33">
        <v>12908.2</v>
      </c>
      <c r="E114" s="17">
        <f t="shared" si="1"/>
        <v>100</v>
      </c>
    </row>
    <row r="115" spans="1:5" ht="56.25" customHeight="1">
      <c r="A115" s="34" t="s">
        <v>1047</v>
      </c>
      <c r="B115" s="16" t="s">
        <v>1007</v>
      </c>
      <c r="C115" s="33">
        <v>26.1</v>
      </c>
      <c r="D115" s="33">
        <v>26.1</v>
      </c>
      <c r="E115" s="17">
        <f t="shared" si="1"/>
        <v>100</v>
      </c>
    </row>
    <row r="116" spans="1:5" ht="49.5" customHeight="1">
      <c r="A116" s="34" t="s">
        <v>1064</v>
      </c>
      <c r="B116" s="16" t="s">
        <v>1063</v>
      </c>
      <c r="C116" s="33">
        <v>477.6</v>
      </c>
      <c r="D116" s="33">
        <v>477.2</v>
      </c>
      <c r="E116" s="17">
        <f t="shared" si="1"/>
        <v>99.916247906197654</v>
      </c>
    </row>
    <row r="117" spans="1:5" ht="70.5" customHeight="1">
      <c r="A117" s="34" t="s">
        <v>1048</v>
      </c>
      <c r="B117" s="16" t="s">
        <v>1008</v>
      </c>
      <c r="C117" s="33">
        <v>230</v>
      </c>
      <c r="D117" s="33">
        <v>229.7</v>
      </c>
      <c r="E117" s="17">
        <f t="shared" si="1"/>
        <v>99.869565217391298</v>
      </c>
    </row>
    <row r="118" spans="1:5" ht="82.5" customHeight="1">
      <c r="A118" s="34" t="s">
        <v>1049</v>
      </c>
      <c r="B118" s="16" t="s">
        <v>1009</v>
      </c>
      <c r="C118" s="17">
        <v>135.80000000000001</v>
      </c>
      <c r="D118" s="17">
        <v>135.80000000000001</v>
      </c>
      <c r="E118" s="17">
        <f t="shared" si="1"/>
        <v>100</v>
      </c>
    </row>
    <row r="119" spans="1:5" ht="147" customHeight="1">
      <c r="A119" s="73" t="s">
        <v>80</v>
      </c>
      <c r="B119" s="16" t="s">
        <v>1010</v>
      </c>
      <c r="C119" s="17">
        <v>7141.1</v>
      </c>
      <c r="D119" s="17">
        <v>7141.1</v>
      </c>
      <c r="E119" s="17">
        <f t="shared" si="1"/>
        <v>100</v>
      </c>
    </row>
    <row r="120" spans="1:5" ht="68.25" customHeight="1">
      <c r="A120" s="74" t="s">
        <v>1050</v>
      </c>
      <c r="B120" s="16" t="s">
        <v>1011</v>
      </c>
      <c r="C120" s="17">
        <v>44.8</v>
      </c>
      <c r="D120" s="17">
        <v>44.8</v>
      </c>
      <c r="E120" s="17">
        <f t="shared" si="1"/>
        <v>100</v>
      </c>
    </row>
    <row r="121" spans="1:5" ht="36.75" customHeight="1">
      <c r="A121" s="74" t="s">
        <v>1051</v>
      </c>
      <c r="B121" s="16" t="s">
        <v>1012</v>
      </c>
      <c r="C121" s="17">
        <v>568.29999999999995</v>
      </c>
      <c r="D121" s="17">
        <v>568.29999999999995</v>
      </c>
      <c r="E121" s="17">
        <f t="shared" si="1"/>
        <v>100</v>
      </c>
    </row>
    <row r="122" spans="1:5" ht="42" customHeight="1">
      <c r="A122" s="74" t="s">
        <v>81</v>
      </c>
      <c r="B122" s="16" t="s">
        <v>1013</v>
      </c>
      <c r="C122" s="17">
        <v>652.20000000000005</v>
      </c>
      <c r="D122" s="17">
        <v>652.20000000000005</v>
      </c>
      <c r="E122" s="17">
        <f t="shared" si="1"/>
        <v>100</v>
      </c>
    </row>
    <row r="123" spans="1:5" ht="67.5" customHeight="1">
      <c r="A123" s="34" t="s">
        <v>1052</v>
      </c>
      <c r="B123" s="16" t="s">
        <v>1023</v>
      </c>
      <c r="C123" s="17">
        <v>4470</v>
      </c>
      <c r="D123" s="17">
        <v>4470</v>
      </c>
      <c r="E123" s="17">
        <f t="shared" si="1"/>
        <v>100</v>
      </c>
    </row>
    <row r="124" spans="1:5" ht="81" customHeight="1">
      <c r="A124" s="72" t="s">
        <v>82</v>
      </c>
      <c r="B124" s="16" t="s">
        <v>1024</v>
      </c>
      <c r="C124" s="17">
        <v>70.2</v>
      </c>
      <c r="D124" s="17">
        <v>70.2</v>
      </c>
      <c r="E124" s="17">
        <f t="shared" si="1"/>
        <v>100</v>
      </c>
    </row>
    <row r="125" spans="1:5" ht="69" customHeight="1">
      <c r="A125" s="72" t="s">
        <v>83</v>
      </c>
      <c r="B125" s="16" t="s">
        <v>1025</v>
      </c>
      <c r="C125" s="17">
        <v>7.7</v>
      </c>
      <c r="D125" s="17">
        <v>7.7</v>
      </c>
      <c r="E125" s="17">
        <f t="shared" si="1"/>
        <v>100</v>
      </c>
    </row>
    <row r="126" spans="1:5" ht="148.5" customHeight="1">
      <c r="A126" s="132" t="s">
        <v>1053</v>
      </c>
      <c r="B126" s="16" t="s">
        <v>1026</v>
      </c>
      <c r="C126" s="78">
        <v>14220.7</v>
      </c>
      <c r="D126" s="17">
        <v>14220.7</v>
      </c>
      <c r="E126" s="17">
        <f t="shared" si="1"/>
        <v>100</v>
      </c>
    </row>
    <row r="127" spans="1:5" ht="46.5" customHeight="1">
      <c r="A127" s="74" t="s">
        <v>1054</v>
      </c>
      <c r="B127" s="16" t="s">
        <v>1027</v>
      </c>
      <c r="C127" s="17">
        <v>90.2</v>
      </c>
      <c r="D127" s="17">
        <v>90.2</v>
      </c>
      <c r="E127" s="17">
        <f t="shared" si="1"/>
        <v>100</v>
      </c>
    </row>
    <row r="128" spans="1:5" ht="48.75" customHeight="1">
      <c r="A128" s="74" t="s">
        <v>1055</v>
      </c>
      <c r="B128" s="16" t="s">
        <v>1022</v>
      </c>
      <c r="C128" s="17">
        <v>568.20000000000005</v>
      </c>
      <c r="D128" s="17">
        <v>568.20000000000005</v>
      </c>
      <c r="E128" s="17">
        <f t="shared" si="1"/>
        <v>100</v>
      </c>
    </row>
    <row r="129" spans="1:5" ht="59.25" customHeight="1">
      <c r="A129" s="72" t="s">
        <v>1056</v>
      </c>
      <c r="B129" s="16" t="s">
        <v>1021</v>
      </c>
      <c r="C129" s="17">
        <v>6.2</v>
      </c>
      <c r="D129" s="17">
        <v>6.2</v>
      </c>
      <c r="E129" s="17">
        <f t="shared" si="1"/>
        <v>100</v>
      </c>
    </row>
    <row r="130" spans="1:5" ht="50.25" customHeight="1">
      <c r="A130" s="34" t="s">
        <v>1057</v>
      </c>
      <c r="B130" s="16" t="s">
        <v>974</v>
      </c>
      <c r="C130" s="17">
        <v>7.2</v>
      </c>
      <c r="D130" s="17">
        <v>7.2</v>
      </c>
      <c r="E130" s="17">
        <f t="shared" si="1"/>
        <v>100</v>
      </c>
    </row>
    <row r="131" spans="1:5" ht="44.25" customHeight="1">
      <c r="A131" s="72" t="s">
        <v>84</v>
      </c>
      <c r="B131" s="16" t="s">
        <v>973</v>
      </c>
      <c r="C131" s="17">
        <v>4149.1000000000004</v>
      </c>
      <c r="D131" s="17">
        <v>4149.1000000000004</v>
      </c>
      <c r="E131" s="17">
        <f t="shared" si="1"/>
        <v>100</v>
      </c>
    </row>
    <row r="132" spans="1:5" ht="74.25" customHeight="1">
      <c r="A132" s="34" t="s">
        <v>1058</v>
      </c>
      <c r="B132" s="16" t="s">
        <v>972</v>
      </c>
      <c r="C132" s="17">
        <v>213.6</v>
      </c>
      <c r="D132" s="17">
        <v>213.6</v>
      </c>
      <c r="E132" s="17">
        <f t="shared" si="1"/>
        <v>100</v>
      </c>
    </row>
    <row r="133" spans="1:5" ht="34.5" customHeight="1">
      <c r="A133" s="34" t="s">
        <v>1059</v>
      </c>
      <c r="B133" s="16" t="s">
        <v>975</v>
      </c>
      <c r="C133" s="17">
        <v>656.2</v>
      </c>
      <c r="D133" s="17">
        <v>656.2</v>
      </c>
      <c r="E133" s="17">
        <f t="shared" si="1"/>
        <v>100</v>
      </c>
    </row>
    <row r="134" spans="1:5" ht="48.75" customHeight="1">
      <c r="A134" s="34" t="s">
        <v>1082</v>
      </c>
      <c r="B134" s="16" t="s">
        <v>1081</v>
      </c>
      <c r="C134" s="17"/>
      <c r="D134" s="17"/>
      <c r="E134" s="17" t="e">
        <f t="shared" si="1"/>
        <v>#DIV/0!</v>
      </c>
    </row>
    <row r="135" spans="1:5" ht="67.5">
      <c r="A135" s="95" t="s">
        <v>1157</v>
      </c>
      <c r="B135" s="16" t="s">
        <v>1156</v>
      </c>
      <c r="C135" s="17">
        <v>34.4</v>
      </c>
      <c r="D135" s="17">
        <v>34.4</v>
      </c>
      <c r="E135" s="17">
        <f t="shared" si="1"/>
        <v>100</v>
      </c>
    </row>
    <row r="136" spans="1:5" ht="44.25" customHeight="1">
      <c r="A136" s="34" t="s">
        <v>1060</v>
      </c>
      <c r="B136" s="16" t="s">
        <v>976</v>
      </c>
      <c r="C136" s="17">
        <v>10172.700000000001</v>
      </c>
      <c r="D136" s="17">
        <v>10172.700000000001</v>
      </c>
      <c r="E136" s="17">
        <f t="shared" si="1"/>
        <v>100</v>
      </c>
    </row>
    <row r="137" spans="1:5" ht="45.75" customHeight="1">
      <c r="A137" s="67" t="s">
        <v>85</v>
      </c>
      <c r="B137" s="16" t="s">
        <v>977</v>
      </c>
      <c r="C137" s="17">
        <v>1.7</v>
      </c>
      <c r="D137" s="17">
        <v>1.7</v>
      </c>
      <c r="E137" s="17">
        <f t="shared" si="1"/>
        <v>100</v>
      </c>
    </row>
    <row r="138" spans="1:5" ht="43.5" customHeight="1">
      <c r="A138" s="67" t="s">
        <v>1067</v>
      </c>
      <c r="B138" s="16" t="s">
        <v>1068</v>
      </c>
      <c r="C138" s="17">
        <v>5488.5</v>
      </c>
      <c r="D138" s="17">
        <v>5487.1</v>
      </c>
      <c r="E138" s="17">
        <f t="shared" si="1"/>
        <v>99.974492119887046</v>
      </c>
    </row>
    <row r="139" spans="1:5" ht="42" customHeight="1">
      <c r="A139" s="67" t="s">
        <v>1105</v>
      </c>
      <c r="B139" s="16" t="s">
        <v>1161</v>
      </c>
      <c r="C139" s="17">
        <v>408</v>
      </c>
      <c r="D139" s="17">
        <v>408</v>
      </c>
      <c r="E139" s="17">
        <f t="shared" si="1"/>
        <v>100</v>
      </c>
    </row>
    <row r="140" spans="1:5" ht="113.25" customHeight="1">
      <c r="A140" s="67" t="s">
        <v>1106</v>
      </c>
      <c r="B140" s="16" t="s">
        <v>1160</v>
      </c>
      <c r="C140" s="17">
        <v>255.4</v>
      </c>
      <c r="D140" s="17">
        <v>200.5</v>
      </c>
      <c r="E140" s="17">
        <f t="shared" si="1"/>
        <v>78.504306969459662</v>
      </c>
    </row>
    <row r="141" spans="1:5" ht="77.25" customHeight="1">
      <c r="A141" s="67" t="s">
        <v>1107</v>
      </c>
      <c r="B141" s="16" t="s">
        <v>1159</v>
      </c>
      <c r="C141" s="17">
        <v>192.7</v>
      </c>
      <c r="D141" s="17">
        <v>191.2</v>
      </c>
      <c r="E141" s="17">
        <f t="shared" si="1"/>
        <v>99.221587960560456</v>
      </c>
    </row>
    <row r="142" spans="1:5" ht="56.25" customHeight="1">
      <c r="A142" s="67" t="s">
        <v>1109</v>
      </c>
      <c r="B142" s="16" t="s">
        <v>1158</v>
      </c>
      <c r="C142" s="17">
        <v>700</v>
      </c>
      <c r="D142" s="17">
        <v>600</v>
      </c>
      <c r="E142" s="17">
        <f t="shared" si="1"/>
        <v>85.714285714285708</v>
      </c>
    </row>
    <row r="143" spans="1:5" ht="49.5" customHeight="1">
      <c r="A143" s="96" t="s">
        <v>1165</v>
      </c>
      <c r="B143" s="21" t="s">
        <v>1164</v>
      </c>
      <c r="C143" s="33">
        <f>C144</f>
        <v>0</v>
      </c>
      <c r="D143" s="33"/>
      <c r="E143" s="17" t="e">
        <f t="shared" si="1"/>
        <v>#DIV/0!</v>
      </c>
    </row>
    <row r="144" spans="1:5" ht="46.5" customHeight="1">
      <c r="A144" s="87" t="s">
        <v>1166</v>
      </c>
      <c r="B144" s="16" t="s">
        <v>978</v>
      </c>
      <c r="C144" s="17"/>
      <c r="D144" s="17"/>
      <c r="E144" s="17" t="e">
        <f t="shared" si="1"/>
        <v>#DIV/0!</v>
      </c>
    </row>
    <row r="145" spans="1:5" ht="46.5" customHeight="1">
      <c r="A145" s="108" t="s">
        <v>1061</v>
      </c>
      <c r="B145" s="21" t="s">
        <v>1169</v>
      </c>
      <c r="C145" s="33">
        <f>C146+C147</f>
        <v>5960.4000000000005</v>
      </c>
      <c r="D145" s="33">
        <f>D146+D147</f>
        <v>5960.4000000000005</v>
      </c>
      <c r="E145" s="33">
        <f t="shared" si="1"/>
        <v>100</v>
      </c>
    </row>
    <row r="146" spans="1:5" ht="47.25" customHeight="1">
      <c r="A146" s="95" t="s">
        <v>1167</v>
      </c>
      <c r="B146" s="16" t="s">
        <v>1170</v>
      </c>
      <c r="C146" s="17">
        <v>476.8</v>
      </c>
      <c r="D146" s="17">
        <v>476.8</v>
      </c>
      <c r="E146" s="17">
        <f t="shared" si="1"/>
        <v>100</v>
      </c>
    </row>
    <row r="147" spans="1:5" ht="46.5" customHeight="1">
      <c r="A147" s="87" t="s">
        <v>1168</v>
      </c>
      <c r="B147" s="16" t="s">
        <v>1171</v>
      </c>
      <c r="C147" s="17">
        <v>5483.6</v>
      </c>
      <c r="D147" s="17">
        <v>5483.6</v>
      </c>
      <c r="E147" s="17">
        <f t="shared" si="1"/>
        <v>100</v>
      </c>
    </row>
    <row r="148" spans="1:5" ht="36.75" customHeight="1">
      <c r="A148" s="96" t="s">
        <v>1173</v>
      </c>
      <c r="B148" s="21" t="s">
        <v>1172</v>
      </c>
      <c r="C148" s="33">
        <f>C149</f>
        <v>852.1</v>
      </c>
      <c r="D148" s="33">
        <f>D149</f>
        <v>776.2</v>
      </c>
      <c r="E148" s="17">
        <f t="shared" si="1"/>
        <v>91.092594765872548</v>
      </c>
    </row>
    <row r="149" spans="1:5" ht="33.75" customHeight="1">
      <c r="A149" s="87" t="s">
        <v>1174</v>
      </c>
      <c r="B149" s="16" t="s">
        <v>979</v>
      </c>
      <c r="C149" s="17">
        <v>852.1</v>
      </c>
      <c r="D149" s="17">
        <v>776.2</v>
      </c>
      <c r="E149" s="17">
        <f t="shared" si="1"/>
        <v>91.092594765872548</v>
      </c>
    </row>
    <row r="150" spans="1:5" ht="48.75" customHeight="1">
      <c r="A150" s="96" t="s">
        <v>1062</v>
      </c>
      <c r="B150" s="21" t="s">
        <v>980</v>
      </c>
      <c r="C150" s="33">
        <f>C151</f>
        <v>6.6</v>
      </c>
      <c r="D150" s="33">
        <f>D151</f>
        <v>0.1</v>
      </c>
      <c r="E150" s="17">
        <f t="shared" si="1"/>
        <v>1.5151515151515154</v>
      </c>
    </row>
    <row r="151" spans="1:5" ht="46.5" customHeight="1">
      <c r="A151" s="87" t="s">
        <v>1176</v>
      </c>
      <c r="B151" s="16" t="s">
        <v>1175</v>
      </c>
      <c r="C151" s="17">
        <v>6.6</v>
      </c>
      <c r="D151" s="17">
        <v>0.1</v>
      </c>
      <c r="E151" s="17">
        <f t="shared" si="1"/>
        <v>1.5151515151515154</v>
      </c>
    </row>
    <row r="152" spans="1:5" ht="33.75">
      <c r="A152" s="96" t="s">
        <v>1178</v>
      </c>
      <c r="B152" s="21" t="s">
        <v>1177</v>
      </c>
      <c r="C152" s="33">
        <f>C153+C154</f>
        <v>4585.3</v>
      </c>
      <c r="D152" s="33">
        <f>D153+D154</f>
        <v>4585.3</v>
      </c>
      <c r="E152" s="17">
        <f t="shared" si="1"/>
        <v>100</v>
      </c>
    </row>
    <row r="153" spans="1:5" ht="60" customHeight="1">
      <c r="A153" s="69" t="s">
        <v>1085</v>
      </c>
      <c r="B153" s="16" t="s">
        <v>1083</v>
      </c>
      <c r="C153" s="17">
        <v>366.8</v>
      </c>
      <c r="D153" s="17">
        <v>366.8</v>
      </c>
      <c r="E153" s="17">
        <f t="shared" si="1"/>
        <v>100</v>
      </c>
    </row>
    <row r="154" spans="1:5" ht="45" customHeight="1">
      <c r="A154" s="69" t="s">
        <v>1086</v>
      </c>
      <c r="B154" s="16" t="s">
        <v>1084</v>
      </c>
      <c r="C154" s="17">
        <v>4218.5</v>
      </c>
      <c r="D154" s="17">
        <v>4218.5</v>
      </c>
      <c r="E154" s="17">
        <f t="shared" si="1"/>
        <v>100</v>
      </c>
    </row>
    <row r="155" spans="1:5" ht="39.75" customHeight="1">
      <c r="A155" s="96" t="s">
        <v>1179</v>
      </c>
      <c r="B155" s="21" t="s">
        <v>1014</v>
      </c>
      <c r="C155" s="33">
        <f>C156+C157</f>
        <v>3.6999999999999997</v>
      </c>
      <c r="D155" s="33">
        <f>D156+D157</f>
        <v>3.6999999999999997</v>
      </c>
      <c r="E155" s="17">
        <f t="shared" si="1"/>
        <v>100</v>
      </c>
    </row>
    <row r="156" spans="1:5" ht="45" customHeight="1">
      <c r="A156" s="87" t="s">
        <v>1180</v>
      </c>
      <c r="B156" s="16" t="s">
        <v>1182</v>
      </c>
      <c r="C156" s="17">
        <v>0.3</v>
      </c>
      <c r="D156" s="17">
        <v>0.3</v>
      </c>
      <c r="E156" s="17">
        <f t="shared" si="1"/>
        <v>100</v>
      </c>
    </row>
    <row r="157" spans="1:5" ht="36.75" customHeight="1">
      <c r="A157" s="87" t="s">
        <v>1181</v>
      </c>
      <c r="B157" s="16" t="s">
        <v>1183</v>
      </c>
      <c r="C157" s="17">
        <v>3.4</v>
      </c>
      <c r="D157" s="17">
        <v>3.4</v>
      </c>
      <c r="E157" s="17">
        <f t="shared" si="1"/>
        <v>100</v>
      </c>
    </row>
    <row r="158" spans="1:5" ht="19.5" customHeight="1">
      <c r="A158" s="76" t="s">
        <v>1065</v>
      </c>
      <c r="B158" s="13" t="s">
        <v>1066</v>
      </c>
      <c r="C158" s="20">
        <f>C159+C160</f>
        <v>8244.5</v>
      </c>
      <c r="D158" s="20">
        <f>D159+D160</f>
        <v>8196.7999999999993</v>
      </c>
      <c r="E158" s="20">
        <f t="shared" ref="E158:E164" si="2">D158/C158*100</f>
        <v>99.421432470131606</v>
      </c>
    </row>
    <row r="159" spans="1:5" ht="48" customHeight="1">
      <c r="A159" s="75" t="s">
        <v>1069</v>
      </c>
      <c r="B159" s="16" t="s">
        <v>1184</v>
      </c>
      <c r="C159" s="17">
        <v>5158.7</v>
      </c>
      <c r="D159" s="17">
        <v>5111</v>
      </c>
      <c r="E159" s="17">
        <f t="shared" si="2"/>
        <v>99.075348440498573</v>
      </c>
    </row>
    <row r="160" spans="1:5">
      <c r="A160" s="109" t="s">
        <v>1185</v>
      </c>
      <c r="B160" s="21"/>
      <c r="C160" s="33">
        <f>C161</f>
        <v>3085.8</v>
      </c>
      <c r="D160" s="33">
        <f>D161</f>
        <v>3085.8</v>
      </c>
      <c r="E160" s="17">
        <f t="shared" si="2"/>
        <v>100</v>
      </c>
    </row>
    <row r="161" spans="1:6" ht="33.75">
      <c r="A161" s="131" t="s">
        <v>1108</v>
      </c>
      <c r="B161" s="16" t="s">
        <v>1104</v>
      </c>
      <c r="C161" s="17">
        <v>3085.8</v>
      </c>
      <c r="D161" s="17">
        <v>3085.8</v>
      </c>
      <c r="E161" s="17">
        <f t="shared" si="2"/>
        <v>100</v>
      </c>
    </row>
    <row r="162" spans="1:6" ht="20.25" customHeight="1">
      <c r="A162" s="85" t="s">
        <v>1101</v>
      </c>
      <c r="B162" s="13" t="s">
        <v>1102</v>
      </c>
      <c r="C162" s="20"/>
      <c r="D162" s="20"/>
      <c r="E162" s="20" t="e">
        <f t="shared" si="2"/>
        <v>#DIV/0!</v>
      </c>
    </row>
    <row r="163" spans="1:6" ht="20.25" customHeight="1">
      <c r="A163" s="85" t="s">
        <v>1195</v>
      </c>
      <c r="B163" s="134" t="s">
        <v>1196</v>
      </c>
      <c r="C163" s="20"/>
      <c r="D163" s="20"/>
      <c r="E163" s="20"/>
    </row>
    <row r="164" spans="1:6" ht="30.75" customHeight="1" thickBot="1">
      <c r="A164" s="76" t="s">
        <v>1103</v>
      </c>
      <c r="B164" s="86" t="s">
        <v>1186</v>
      </c>
      <c r="C164" s="20">
        <v>-27.9</v>
      </c>
      <c r="D164" s="20">
        <v>-27.9</v>
      </c>
      <c r="E164" s="20">
        <f t="shared" si="2"/>
        <v>100</v>
      </c>
    </row>
    <row r="165" spans="1:6" ht="15" customHeight="1">
      <c r="A165" s="114" t="s">
        <v>86</v>
      </c>
      <c r="B165" s="115" t="s">
        <v>87</v>
      </c>
      <c r="C165" s="20">
        <f>C7+C61</f>
        <v>395183</v>
      </c>
      <c r="D165" s="20">
        <f>D7+D61</f>
        <v>387908.5</v>
      </c>
      <c r="E165" s="20">
        <f>D165/C165*100</f>
        <v>98.159207253348441</v>
      </c>
    </row>
    <row r="166" spans="1:6" ht="17.25" customHeight="1">
      <c r="A166" s="116" t="s">
        <v>88</v>
      </c>
      <c r="B166" s="115"/>
      <c r="C166" s="117"/>
      <c r="D166" s="117"/>
      <c r="E166" s="20"/>
    </row>
    <row r="167" spans="1:6">
      <c r="A167" s="118" t="s">
        <v>89</v>
      </c>
      <c r="B167" s="119" t="s">
        <v>90</v>
      </c>
      <c r="C167" s="120">
        <f>SUM(C168:C173)</f>
        <v>68578.399999999994</v>
      </c>
      <c r="D167" s="120">
        <f>SUM(D168:D173)</f>
        <v>68115.8</v>
      </c>
      <c r="E167" s="121">
        <f t="shared" ref="E167:E186" si="3">ROUND(D167/C167*100,1)</f>
        <v>99.3</v>
      </c>
    </row>
    <row r="168" spans="1:6" ht="33.75" customHeight="1">
      <c r="A168" s="36" t="s">
        <v>91</v>
      </c>
      <c r="B168" s="37" t="s">
        <v>92</v>
      </c>
      <c r="C168" s="38">
        <v>51664.5</v>
      </c>
      <c r="D168" s="38">
        <v>51290</v>
      </c>
      <c r="E168" s="39">
        <f t="shared" si="3"/>
        <v>99.3</v>
      </c>
    </row>
    <row r="169" spans="1:6" ht="15" customHeight="1">
      <c r="A169" s="36" t="s">
        <v>968</v>
      </c>
      <c r="B169" s="37" t="s">
        <v>969</v>
      </c>
      <c r="C169" s="38">
        <v>6.6</v>
      </c>
      <c r="D169" s="38">
        <v>0.1</v>
      </c>
      <c r="E169" s="39"/>
      <c r="F169" s="22"/>
    </row>
    <row r="170" spans="1:6" ht="33.75">
      <c r="A170" s="36" t="s">
        <v>93</v>
      </c>
      <c r="B170" s="37" t="s">
        <v>94</v>
      </c>
      <c r="C170" s="38">
        <v>12523.6</v>
      </c>
      <c r="D170" s="38">
        <v>12480</v>
      </c>
      <c r="E170" s="39">
        <f t="shared" si="3"/>
        <v>99.7</v>
      </c>
      <c r="F170" s="22"/>
    </row>
    <row r="171" spans="1:6">
      <c r="A171" s="36" t="s">
        <v>95</v>
      </c>
      <c r="B171" s="37" t="s">
        <v>96</v>
      </c>
      <c r="C171" s="38">
        <v>0</v>
      </c>
      <c r="D171" s="38">
        <v>0</v>
      </c>
      <c r="E171" s="39"/>
      <c r="F171" s="22"/>
    </row>
    <row r="172" spans="1:6">
      <c r="A172" s="36" t="s">
        <v>97</v>
      </c>
      <c r="B172" s="37" t="s">
        <v>98</v>
      </c>
      <c r="C172" s="38">
        <v>0</v>
      </c>
      <c r="D172" s="38">
        <v>0</v>
      </c>
      <c r="E172" s="39"/>
      <c r="F172" s="22"/>
    </row>
    <row r="173" spans="1:6">
      <c r="A173" s="36" t="s">
        <v>99</v>
      </c>
      <c r="B173" s="37" t="s">
        <v>100</v>
      </c>
      <c r="C173" s="38">
        <v>4383.7</v>
      </c>
      <c r="D173" s="38">
        <v>4345.7</v>
      </c>
      <c r="E173" s="39">
        <f t="shared" si="3"/>
        <v>99.1</v>
      </c>
      <c r="F173" s="22"/>
    </row>
    <row r="174" spans="1:6">
      <c r="A174" s="118" t="s">
        <v>101</v>
      </c>
      <c r="B174" s="119" t="s">
        <v>102</v>
      </c>
      <c r="C174" s="120">
        <f>SUM(C175:C175)</f>
        <v>852.1</v>
      </c>
      <c r="D174" s="120">
        <f>SUM(D175:D175)</f>
        <v>776.2</v>
      </c>
      <c r="E174" s="121">
        <f t="shared" si="3"/>
        <v>91.1</v>
      </c>
      <c r="F174" s="22"/>
    </row>
    <row r="175" spans="1:6" ht="24" customHeight="1">
      <c r="A175" s="36" t="s">
        <v>103</v>
      </c>
      <c r="B175" s="37" t="s">
        <v>104</v>
      </c>
      <c r="C175" s="38">
        <v>852.1</v>
      </c>
      <c r="D175" s="38">
        <v>776.2</v>
      </c>
      <c r="E175" s="39">
        <f t="shared" si="3"/>
        <v>91.1</v>
      </c>
      <c r="F175" s="22"/>
    </row>
    <row r="176" spans="1:6" ht="24" customHeight="1">
      <c r="A176" s="118" t="s">
        <v>105</v>
      </c>
      <c r="B176" s="119" t="s">
        <v>106</v>
      </c>
      <c r="C176" s="120">
        <f>SUM(C177:C177)</f>
        <v>1638.4</v>
      </c>
      <c r="D176" s="120">
        <f>SUM(D177:D177)</f>
        <v>1631.5</v>
      </c>
      <c r="E176" s="121">
        <f t="shared" si="3"/>
        <v>99.6</v>
      </c>
      <c r="F176" s="22"/>
    </row>
    <row r="177" spans="1:6" ht="13.5" customHeight="1">
      <c r="A177" s="36" t="s">
        <v>107</v>
      </c>
      <c r="B177" s="37" t="s">
        <v>1087</v>
      </c>
      <c r="C177" s="38">
        <v>1638.4</v>
      </c>
      <c r="D177" s="38">
        <v>1631.5</v>
      </c>
      <c r="E177" s="39">
        <f t="shared" si="3"/>
        <v>99.6</v>
      </c>
      <c r="F177" s="22"/>
    </row>
    <row r="178" spans="1:6">
      <c r="A178" s="118" t="s">
        <v>108</v>
      </c>
      <c r="B178" s="119" t="s">
        <v>109</v>
      </c>
      <c r="C178" s="120">
        <f>SUM(C179:C181)</f>
        <v>36697.199999999997</v>
      </c>
      <c r="D178" s="120">
        <f>SUM(D179:D181)</f>
        <v>35000</v>
      </c>
      <c r="E178" s="121">
        <f t="shared" si="3"/>
        <v>95.4</v>
      </c>
      <c r="F178" s="22"/>
    </row>
    <row r="179" spans="1:6">
      <c r="A179" s="36" t="s">
        <v>110</v>
      </c>
      <c r="B179" s="37" t="s">
        <v>111</v>
      </c>
      <c r="C179" s="38">
        <v>30</v>
      </c>
      <c r="D179" s="38">
        <v>30</v>
      </c>
      <c r="E179" s="39">
        <f t="shared" si="3"/>
        <v>100</v>
      </c>
      <c r="F179" s="22"/>
    </row>
    <row r="180" spans="1:6">
      <c r="A180" s="36" t="s">
        <v>112</v>
      </c>
      <c r="B180" s="37" t="s">
        <v>113</v>
      </c>
      <c r="C180" s="38">
        <v>36322.199999999997</v>
      </c>
      <c r="D180" s="38">
        <v>34682</v>
      </c>
      <c r="E180" s="39">
        <f t="shared" si="3"/>
        <v>95.5</v>
      </c>
      <c r="F180" s="22"/>
    </row>
    <row r="181" spans="1:6">
      <c r="A181" s="36" t="s">
        <v>114</v>
      </c>
      <c r="B181" s="37" t="s">
        <v>115</v>
      </c>
      <c r="C181" s="38">
        <v>345</v>
      </c>
      <c r="D181" s="38">
        <v>288</v>
      </c>
      <c r="E181" s="39">
        <f t="shared" si="3"/>
        <v>83.5</v>
      </c>
      <c r="F181" s="22"/>
    </row>
    <row r="182" spans="1:6">
      <c r="A182" s="118" t="s">
        <v>116</v>
      </c>
      <c r="B182" s="119" t="s">
        <v>117</v>
      </c>
      <c r="C182" s="120">
        <f>SUM(C183:C186)</f>
        <v>26051.4</v>
      </c>
      <c r="D182" s="120">
        <f>SUM(D183:D186)</f>
        <v>25634</v>
      </c>
      <c r="E182" s="121">
        <f t="shared" si="3"/>
        <v>98.4</v>
      </c>
      <c r="F182" s="22"/>
    </row>
    <row r="183" spans="1:6">
      <c r="A183" s="36" t="s">
        <v>118</v>
      </c>
      <c r="B183" s="37" t="s">
        <v>119</v>
      </c>
      <c r="C183" s="38">
        <v>0</v>
      </c>
      <c r="D183" s="38">
        <v>0</v>
      </c>
      <c r="E183" s="121" t="e">
        <f t="shared" si="3"/>
        <v>#DIV/0!</v>
      </c>
      <c r="F183" s="22"/>
    </row>
    <row r="184" spans="1:6">
      <c r="A184" s="36" t="s">
        <v>118</v>
      </c>
      <c r="B184" s="37" t="s">
        <v>120</v>
      </c>
      <c r="C184" s="38">
        <v>16924.7</v>
      </c>
      <c r="D184" s="38">
        <v>16549.2</v>
      </c>
      <c r="E184" s="39">
        <f t="shared" si="3"/>
        <v>97.8</v>
      </c>
      <c r="F184" s="22"/>
    </row>
    <row r="185" spans="1:6">
      <c r="A185" s="36" t="s">
        <v>121</v>
      </c>
      <c r="B185" s="37" t="s">
        <v>122</v>
      </c>
      <c r="C185" s="38">
        <v>9076.1</v>
      </c>
      <c r="D185" s="38">
        <v>9034.2000000000007</v>
      </c>
      <c r="E185" s="39">
        <f t="shared" si="3"/>
        <v>99.5</v>
      </c>
      <c r="F185" s="22"/>
    </row>
    <row r="186" spans="1:6" ht="12.75" customHeight="1">
      <c r="A186" s="36" t="s">
        <v>970</v>
      </c>
      <c r="B186" s="37" t="s">
        <v>971</v>
      </c>
      <c r="C186" s="38">
        <v>50.6</v>
      </c>
      <c r="D186" s="38">
        <v>50.6</v>
      </c>
      <c r="E186" s="39">
        <f t="shared" si="3"/>
        <v>100</v>
      </c>
      <c r="F186" s="22"/>
    </row>
    <row r="187" spans="1:6">
      <c r="A187" s="118" t="s">
        <v>123</v>
      </c>
      <c r="B187" s="119" t="s">
        <v>124</v>
      </c>
      <c r="C187" s="120">
        <f>SUM(C188:C192)</f>
        <v>169606</v>
      </c>
      <c r="D187" s="120">
        <f>SUM(D188:D192)</f>
        <v>159946.5</v>
      </c>
      <c r="E187" s="121">
        <f t="shared" ref="E187:E205" si="4">ROUND(D187/C187*100,1)</f>
        <v>94.3</v>
      </c>
      <c r="F187" s="22"/>
    </row>
    <row r="188" spans="1:6">
      <c r="A188" s="36" t="s">
        <v>125</v>
      </c>
      <c r="B188" s="37" t="s">
        <v>126</v>
      </c>
      <c r="C188" s="38">
        <v>15178.8</v>
      </c>
      <c r="D188" s="38">
        <v>14615.4</v>
      </c>
      <c r="E188" s="39">
        <f t="shared" si="4"/>
        <v>96.3</v>
      </c>
      <c r="F188" s="22"/>
    </row>
    <row r="189" spans="1:6">
      <c r="A189" s="36" t="s">
        <v>127</v>
      </c>
      <c r="B189" s="37" t="s">
        <v>128</v>
      </c>
      <c r="C189" s="38">
        <v>125053.2</v>
      </c>
      <c r="D189" s="38">
        <v>116318.9</v>
      </c>
      <c r="E189" s="39">
        <f t="shared" si="4"/>
        <v>93</v>
      </c>
      <c r="F189" s="22"/>
    </row>
    <row r="190" spans="1:6">
      <c r="A190" s="36" t="s">
        <v>129</v>
      </c>
      <c r="B190" s="37" t="s">
        <v>130</v>
      </c>
      <c r="C190" s="38">
        <v>16361.8</v>
      </c>
      <c r="D190" s="38">
        <v>16070.1</v>
      </c>
      <c r="E190" s="39">
        <f t="shared" si="4"/>
        <v>98.2</v>
      </c>
      <c r="F190" s="22"/>
    </row>
    <row r="191" spans="1:6">
      <c r="A191" s="36" t="s">
        <v>131</v>
      </c>
      <c r="B191" s="37" t="s">
        <v>132</v>
      </c>
      <c r="C191" s="38">
        <v>0</v>
      </c>
      <c r="D191" s="38">
        <v>0</v>
      </c>
      <c r="E191" s="39" t="e">
        <f t="shared" si="4"/>
        <v>#DIV/0!</v>
      </c>
      <c r="F191" s="22"/>
    </row>
    <row r="192" spans="1:6">
      <c r="A192" s="36" t="s">
        <v>133</v>
      </c>
      <c r="B192" s="37" t="s">
        <v>134</v>
      </c>
      <c r="C192" s="38">
        <v>13012.2</v>
      </c>
      <c r="D192" s="38">
        <v>12942.1</v>
      </c>
      <c r="E192" s="39">
        <f t="shared" si="4"/>
        <v>99.5</v>
      </c>
      <c r="F192" s="22"/>
    </row>
    <row r="193" spans="1:6">
      <c r="A193" s="118" t="s">
        <v>135</v>
      </c>
      <c r="B193" s="119" t="s">
        <v>136</v>
      </c>
      <c r="C193" s="120">
        <f>SUM(C194:C194)</f>
        <v>23852.6</v>
      </c>
      <c r="D193" s="120">
        <f>SUM(D194:D194)</f>
        <v>23836.5</v>
      </c>
      <c r="E193" s="121">
        <f t="shared" si="4"/>
        <v>99.9</v>
      </c>
      <c r="F193" s="22"/>
    </row>
    <row r="194" spans="1:6">
      <c r="A194" s="36" t="s">
        <v>137</v>
      </c>
      <c r="B194" s="37" t="s">
        <v>138</v>
      </c>
      <c r="C194" s="38">
        <v>23852.6</v>
      </c>
      <c r="D194" s="38">
        <v>23836.5</v>
      </c>
      <c r="E194" s="39">
        <f t="shared" si="4"/>
        <v>99.9</v>
      </c>
      <c r="F194" s="22"/>
    </row>
    <row r="195" spans="1:6">
      <c r="A195" s="118" t="s">
        <v>139</v>
      </c>
      <c r="B195" s="119">
        <v>1000</v>
      </c>
      <c r="C195" s="120">
        <f>SUM(C196:C200)</f>
        <v>73309.899999999994</v>
      </c>
      <c r="D195" s="120">
        <f>SUM(D196:D200)</f>
        <v>73151.3</v>
      </c>
      <c r="E195" s="121">
        <f t="shared" si="4"/>
        <v>99.8</v>
      </c>
      <c r="F195" s="22"/>
    </row>
    <row r="196" spans="1:6">
      <c r="A196" s="36" t="s">
        <v>140</v>
      </c>
      <c r="B196" s="37">
        <v>1001</v>
      </c>
      <c r="C196" s="38">
        <v>2672.1</v>
      </c>
      <c r="D196" s="38">
        <v>2672.1</v>
      </c>
      <c r="E196" s="39">
        <f t="shared" si="4"/>
        <v>100</v>
      </c>
      <c r="F196" s="22"/>
    </row>
    <row r="197" spans="1:6">
      <c r="A197" s="36" t="s">
        <v>141</v>
      </c>
      <c r="B197" s="37">
        <v>1002</v>
      </c>
      <c r="C197" s="38">
        <v>14220.7</v>
      </c>
      <c r="D197" s="38">
        <v>14220.7</v>
      </c>
      <c r="E197" s="39">
        <f t="shared" si="4"/>
        <v>100</v>
      </c>
      <c r="F197" s="22"/>
    </row>
    <row r="198" spans="1:6">
      <c r="A198" s="36" t="s">
        <v>142</v>
      </c>
      <c r="B198" s="37">
        <v>1003</v>
      </c>
      <c r="C198" s="38">
        <v>17424.099999999999</v>
      </c>
      <c r="D198" s="38">
        <v>17267.400000000001</v>
      </c>
      <c r="E198" s="39">
        <f t="shared" si="4"/>
        <v>99.1</v>
      </c>
      <c r="F198" s="22"/>
    </row>
    <row r="199" spans="1:6">
      <c r="A199" s="36" t="s">
        <v>143</v>
      </c>
      <c r="B199" s="37">
        <v>1004</v>
      </c>
      <c r="C199" s="38">
        <v>28987.3</v>
      </c>
      <c r="D199" s="38">
        <v>28985.4</v>
      </c>
      <c r="E199" s="39">
        <f t="shared" si="4"/>
        <v>100</v>
      </c>
      <c r="F199" s="22"/>
    </row>
    <row r="200" spans="1:6">
      <c r="A200" s="36" t="s">
        <v>144</v>
      </c>
      <c r="B200" s="37">
        <v>1006</v>
      </c>
      <c r="C200" s="38">
        <v>10005.700000000001</v>
      </c>
      <c r="D200" s="38">
        <v>10005.700000000001</v>
      </c>
      <c r="E200" s="39">
        <f t="shared" si="4"/>
        <v>100</v>
      </c>
      <c r="F200" s="22"/>
    </row>
    <row r="201" spans="1:6">
      <c r="A201" s="118" t="s">
        <v>145</v>
      </c>
      <c r="B201" s="119">
        <v>1100</v>
      </c>
      <c r="C201" s="120">
        <f>SUM(C202:C203)</f>
        <v>482.3</v>
      </c>
      <c r="D201" s="120">
        <f>D202+D203</f>
        <v>482.3</v>
      </c>
      <c r="E201" s="121">
        <f t="shared" si="4"/>
        <v>100</v>
      </c>
      <c r="F201" s="22"/>
    </row>
    <row r="202" spans="1:6">
      <c r="A202" s="36" t="s">
        <v>146</v>
      </c>
      <c r="B202" s="37" t="s">
        <v>958</v>
      </c>
      <c r="C202" s="38"/>
      <c r="D202" s="38">
        <v>0</v>
      </c>
      <c r="E202" s="39"/>
      <c r="F202" s="22"/>
    </row>
    <row r="203" spans="1:6">
      <c r="A203" s="36" t="s">
        <v>959</v>
      </c>
      <c r="B203" s="37" t="s">
        <v>957</v>
      </c>
      <c r="C203" s="38">
        <v>482.3</v>
      </c>
      <c r="D203" s="38">
        <v>482.3</v>
      </c>
      <c r="E203" s="39">
        <f t="shared" si="4"/>
        <v>100</v>
      </c>
      <c r="F203" s="22"/>
    </row>
    <row r="204" spans="1:6">
      <c r="A204" s="118" t="s">
        <v>147</v>
      </c>
      <c r="B204" s="119">
        <v>1300</v>
      </c>
      <c r="C204" s="120">
        <f>SUM(C205:C205)</f>
        <v>0</v>
      </c>
      <c r="D204" s="120">
        <f>SUM(D205:D205)</f>
        <v>0</v>
      </c>
      <c r="E204" s="121" t="e">
        <f>ROUND(D204/C204*100,1)</f>
        <v>#DIV/0!</v>
      </c>
      <c r="F204" s="22"/>
    </row>
    <row r="205" spans="1:6" ht="22.5">
      <c r="A205" s="36" t="s">
        <v>148</v>
      </c>
      <c r="B205" s="37">
        <v>1301</v>
      </c>
      <c r="C205" s="38">
        <v>0</v>
      </c>
      <c r="D205" s="38">
        <v>0</v>
      </c>
      <c r="E205" s="121" t="e">
        <f t="shared" si="4"/>
        <v>#DIV/0!</v>
      </c>
      <c r="F205" s="22"/>
    </row>
    <row r="206" spans="1:6">
      <c r="A206" s="118" t="s">
        <v>149</v>
      </c>
      <c r="B206" s="37"/>
      <c r="C206" s="120">
        <f>C167+C174+C176+C178+C182+C187+C193+C195+C201+C204</f>
        <v>401068.3</v>
      </c>
      <c r="D206" s="120">
        <f>D167+D174+D176+D178+D182+D187+D193+D195+D201+D204</f>
        <v>388574.1</v>
      </c>
      <c r="E206" s="121">
        <f>ROUND(D206/C206*100,1)</f>
        <v>96.9</v>
      </c>
      <c r="F206" s="22"/>
    </row>
    <row r="207" spans="1:6">
      <c r="A207" s="118"/>
      <c r="B207" s="122"/>
      <c r="C207" s="120">
        <f>C165-C206</f>
        <v>-5885.2999999999884</v>
      </c>
      <c r="D207" s="120">
        <f>D165-D206</f>
        <v>-665.59999999997672</v>
      </c>
      <c r="E207" s="121"/>
      <c r="F207" s="22"/>
    </row>
    <row r="208" spans="1:6">
      <c r="A208" s="123" t="s">
        <v>150</v>
      </c>
      <c r="B208" s="124"/>
      <c r="C208" s="120">
        <f>C166-C207</f>
        <v>5885.2999999999884</v>
      </c>
      <c r="D208" s="120">
        <f>D166-D207</f>
        <v>665.59999999997672</v>
      </c>
      <c r="E208" s="125"/>
      <c r="F208" s="22"/>
    </row>
    <row r="209" spans="1:6">
      <c r="A209" s="126" t="s">
        <v>151</v>
      </c>
      <c r="B209" s="40" t="s">
        <v>152</v>
      </c>
      <c r="C209" s="127">
        <f>C210+C221+C226</f>
        <v>5885.2999999999884</v>
      </c>
      <c r="D209" s="127">
        <f>D210+D221+D226</f>
        <v>665.60000000003492</v>
      </c>
      <c r="E209" s="110"/>
      <c r="F209" s="22"/>
    </row>
    <row r="210" spans="1:6" ht="14.25" customHeight="1">
      <c r="A210" s="41" t="s">
        <v>153</v>
      </c>
      <c r="B210" s="37" t="s">
        <v>154</v>
      </c>
      <c r="C210" s="42">
        <f>C218</f>
        <v>0</v>
      </c>
      <c r="D210" s="42">
        <f>D218</f>
        <v>0</v>
      </c>
      <c r="E210" s="17"/>
    </row>
    <row r="211" spans="1:6" ht="11.25" customHeight="1">
      <c r="A211" s="41" t="s">
        <v>155</v>
      </c>
      <c r="B211" s="37" t="s">
        <v>156</v>
      </c>
      <c r="C211" s="42"/>
      <c r="D211" s="42"/>
      <c r="E211" s="17"/>
    </row>
    <row r="212" spans="1:6" ht="22.5">
      <c r="A212" s="41" t="s">
        <v>157</v>
      </c>
      <c r="B212" s="37" t="s">
        <v>158</v>
      </c>
      <c r="C212" s="42"/>
      <c r="D212" s="42"/>
      <c r="E212" s="17"/>
    </row>
    <row r="213" spans="1:6" ht="22.5">
      <c r="A213" s="41" t="s">
        <v>159</v>
      </c>
      <c r="B213" s="37" t="s">
        <v>160</v>
      </c>
      <c r="C213" s="42"/>
      <c r="D213" s="42"/>
      <c r="E213" s="17"/>
    </row>
    <row r="214" spans="1:6" ht="22.5">
      <c r="A214" s="41" t="s">
        <v>161</v>
      </c>
      <c r="B214" s="37" t="s">
        <v>162</v>
      </c>
      <c r="C214" s="42">
        <v>0</v>
      </c>
      <c r="D214" s="42"/>
      <c r="E214" s="17"/>
    </row>
    <row r="215" spans="1:6" ht="12.75" customHeight="1">
      <c r="A215" s="41" t="s">
        <v>163</v>
      </c>
      <c r="B215" s="37" t="s">
        <v>164</v>
      </c>
      <c r="C215" s="42"/>
      <c r="D215" s="42"/>
      <c r="E215" s="17"/>
    </row>
    <row r="216" spans="1:6" ht="23.25" customHeight="1">
      <c r="A216" s="41" t="s">
        <v>165</v>
      </c>
      <c r="B216" s="37" t="s">
        <v>961</v>
      </c>
      <c r="C216" s="42"/>
      <c r="D216" s="42"/>
      <c r="E216" s="17"/>
    </row>
    <row r="217" spans="1:6" ht="23.25" customHeight="1">
      <c r="A217" s="41" t="s">
        <v>166</v>
      </c>
      <c r="B217" s="37" t="s">
        <v>167</v>
      </c>
      <c r="C217" s="42">
        <v>0</v>
      </c>
      <c r="D217" s="42">
        <v>0</v>
      </c>
      <c r="E217" s="17"/>
    </row>
    <row r="218" spans="1:6" ht="21.75" customHeight="1">
      <c r="A218" s="41" t="s">
        <v>168</v>
      </c>
      <c r="B218" s="37" t="s">
        <v>169</v>
      </c>
      <c r="C218" s="42">
        <f>SUM(C219)</f>
        <v>0</v>
      </c>
      <c r="D218" s="42"/>
      <c r="E218" s="17"/>
    </row>
    <row r="219" spans="1:6" ht="25.5" customHeight="1">
      <c r="A219" s="41" t="s">
        <v>170</v>
      </c>
      <c r="B219" s="37" t="s">
        <v>171</v>
      </c>
      <c r="C219" s="42">
        <f>C220</f>
        <v>0</v>
      </c>
      <c r="D219" s="42"/>
      <c r="E219" s="17"/>
    </row>
    <row r="220" spans="1:6" ht="23.25" customHeight="1">
      <c r="A220" s="41" t="s">
        <v>172</v>
      </c>
      <c r="B220" s="37" t="s">
        <v>173</v>
      </c>
      <c r="C220" s="42">
        <v>0</v>
      </c>
      <c r="D220" s="42"/>
      <c r="E220" s="17"/>
    </row>
    <row r="221" spans="1:6" ht="23.25" customHeight="1">
      <c r="A221" s="41" t="s">
        <v>174</v>
      </c>
      <c r="B221" s="37" t="s">
        <v>175</v>
      </c>
      <c r="C221" s="42">
        <f>C222</f>
        <v>-417327.2</v>
      </c>
      <c r="D221" s="42">
        <f>D222</f>
        <v>-387908.6</v>
      </c>
      <c r="E221" s="17"/>
    </row>
    <row r="222" spans="1:6">
      <c r="A222" s="41" t="s">
        <v>176</v>
      </c>
      <c r="B222" s="37" t="s">
        <v>177</v>
      </c>
      <c r="C222" s="42">
        <f>C223</f>
        <v>-417327.2</v>
      </c>
      <c r="D222" s="42">
        <f>D223</f>
        <v>-387908.6</v>
      </c>
      <c r="E222" s="17"/>
    </row>
    <row r="223" spans="1:6">
      <c r="A223" s="41" t="s">
        <v>176</v>
      </c>
      <c r="B223" s="37" t="s">
        <v>178</v>
      </c>
      <c r="C223" s="42">
        <f>C224+C225</f>
        <v>-417327.2</v>
      </c>
      <c r="D223" s="42">
        <f>D224+D225</f>
        <v>-387908.6</v>
      </c>
      <c r="E223" s="17"/>
    </row>
    <row r="224" spans="1:6" ht="24.75" customHeight="1">
      <c r="A224" s="41" t="s">
        <v>179</v>
      </c>
      <c r="B224" s="37" t="s">
        <v>180</v>
      </c>
      <c r="C224" s="42">
        <v>-343302.2</v>
      </c>
      <c r="D224" s="42">
        <v>-336539.5</v>
      </c>
      <c r="E224" s="17"/>
    </row>
    <row r="225" spans="1:5" ht="24" customHeight="1">
      <c r="A225" s="41" t="s">
        <v>181</v>
      </c>
      <c r="B225" s="37" t="s">
        <v>182</v>
      </c>
      <c r="C225" s="42">
        <v>-74025</v>
      </c>
      <c r="D225" s="42">
        <v>-51369.1</v>
      </c>
      <c r="E225" s="17"/>
    </row>
    <row r="226" spans="1:5" ht="23.25" customHeight="1">
      <c r="A226" s="41" t="s">
        <v>183</v>
      </c>
      <c r="B226" s="37" t="s">
        <v>175</v>
      </c>
      <c r="C226" s="42">
        <f>C227</f>
        <v>423212.5</v>
      </c>
      <c r="D226" s="42">
        <f>D227</f>
        <v>388574.2</v>
      </c>
      <c r="E226" s="17"/>
    </row>
    <row r="227" spans="1:5" ht="15" customHeight="1">
      <c r="A227" s="41" t="s">
        <v>184</v>
      </c>
      <c r="B227" s="37" t="s">
        <v>185</v>
      </c>
      <c r="C227" s="42">
        <f>C229</f>
        <v>423212.5</v>
      </c>
      <c r="D227" s="42">
        <f>D229</f>
        <v>388574.2</v>
      </c>
      <c r="E227" s="17"/>
    </row>
    <row r="228" spans="1:5">
      <c r="A228" s="41" t="s">
        <v>186</v>
      </c>
      <c r="B228" s="37" t="s">
        <v>185</v>
      </c>
      <c r="C228" s="42"/>
      <c r="D228" s="42"/>
      <c r="E228" s="17"/>
    </row>
    <row r="229" spans="1:5">
      <c r="A229" s="41" t="s">
        <v>187</v>
      </c>
      <c r="B229" s="37" t="s">
        <v>188</v>
      </c>
      <c r="C229" s="42">
        <f>C230</f>
        <v>423212.5</v>
      </c>
      <c r="D229" s="42">
        <f>D230</f>
        <v>388574.2</v>
      </c>
      <c r="E229" s="17"/>
    </row>
    <row r="230" spans="1:5" ht="15.75" customHeight="1">
      <c r="A230" s="41" t="s">
        <v>189</v>
      </c>
      <c r="B230" s="37" t="s">
        <v>190</v>
      </c>
      <c r="C230" s="42">
        <f>C231+C232</f>
        <v>423212.5</v>
      </c>
      <c r="D230" s="42">
        <f>D231+D232</f>
        <v>388574.2</v>
      </c>
      <c r="E230" s="17"/>
    </row>
    <row r="231" spans="1:5" ht="27" customHeight="1">
      <c r="A231" s="41" t="s">
        <v>1019</v>
      </c>
      <c r="B231" s="37" t="s">
        <v>190</v>
      </c>
      <c r="C231" s="42">
        <v>346028.7</v>
      </c>
      <c r="D231" s="42">
        <v>313912.40000000002</v>
      </c>
      <c r="E231" s="17"/>
    </row>
    <row r="232" spans="1:5" ht="26.25" customHeight="1">
      <c r="A232" s="41" t="s">
        <v>191</v>
      </c>
      <c r="B232" s="37" t="s">
        <v>192</v>
      </c>
      <c r="C232" s="42">
        <v>77183.8</v>
      </c>
      <c r="D232" s="42">
        <v>74661.8</v>
      </c>
      <c r="E232" s="17"/>
    </row>
    <row r="233" spans="1:5" ht="56.25" hidden="1">
      <c r="A233" s="128" t="s">
        <v>193</v>
      </c>
      <c r="B233" s="37" t="s">
        <v>194</v>
      </c>
      <c r="C233" s="42"/>
      <c r="D233" s="42"/>
      <c r="E233" s="17"/>
    </row>
    <row r="234" spans="1:5" ht="33.75">
      <c r="A234" s="41" t="s">
        <v>195</v>
      </c>
      <c r="B234" s="16" t="s">
        <v>196</v>
      </c>
      <c r="C234" s="42"/>
      <c r="D234" s="42"/>
      <c r="E234" s="125"/>
    </row>
    <row r="235" spans="1:5" ht="33.75">
      <c r="A235" s="41" t="s">
        <v>197</v>
      </c>
      <c r="B235" s="16" t="s">
        <v>198</v>
      </c>
      <c r="C235" s="42"/>
      <c r="D235" s="42"/>
      <c r="E235" s="125"/>
    </row>
    <row r="236" spans="1:5" ht="14.25" customHeight="1">
      <c r="A236" s="126" t="s">
        <v>199</v>
      </c>
      <c r="B236" s="43" t="s">
        <v>200</v>
      </c>
      <c r="C236" s="129">
        <v>5885.3</v>
      </c>
      <c r="D236" s="129">
        <v>665.6</v>
      </c>
      <c r="E236" s="130"/>
    </row>
    <row r="237" spans="1:5">
      <c r="A237" s="44"/>
      <c r="B237" s="44"/>
      <c r="C237" s="133" t="s">
        <v>1190</v>
      </c>
    </row>
    <row r="238" spans="1:5" hidden="1">
      <c r="A238" s="44"/>
      <c r="B238" s="44"/>
    </row>
    <row r="239" spans="1:5" hidden="1">
      <c r="A239" s="44"/>
      <c r="B239" s="44"/>
    </row>
    <row r="240" spans="1:5" hidden="1">
      <c r="A240" s="45"/>
      <c r="B240" s="46"/>
      <c r="C240" s="47"/>
      <c r="D240" s="47"/>
    </row>
    <row r="241" spans="1:5">
      <c r="A241" s="48" t="s">
        <v>201</v>
      </c>
      <c r="B241" s="46"/>
      <c r="C241" s="47"/>
      <c r="D241" s="49" t="s">
        <v>202</v>
      </c>
      <c r="E241" s="12"/>
    </row>
  </sheetData>
  <sheetProtection selectLockedCells="1" selectUnlockedCells="1"/>
  <autoFilter ref="A5:B237"/>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5" t="s">
        <v>203</v>
      </c>
      <c r="B1" s="135"/>
      <c r="C1" s="135"/>
      <c r="D1" s="135"/>
      <c r="E1" s="135"/>
      <c r="F1" s="135"/>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2024-01-26T13:18:14Z</dcterms:modified>
</cp:coreProperties>
</file>