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0" yWindow="0" windowWidth="15480" windowHeight="8190"/>
  </bookViews>
  <sheets>
    <sheet name="Сводка" sheetId="1" r:id="rId1"/>
    <sheet name="Лист1" sheetId="2" r:id="rId2"/>
  </sheets>
  <definedNames>
    <definedName name="_xlnm._FilterDatabase" localSheetId="0" hidden="1">Сводка!$A$5:$B$219</definedName>
    <definedName name="_xlnm.Print_Titles" localSheetId="1">Лист1!$4:$4</definedName>
    <definedName name="_xlnm.Print_Titles" localSheetId="0">Сводка!$5:$5</definedName>
  </definedNames>
  <calcPr calcId="124519"/>
</workbook>
</file>

<file path=xl/calcChain.xml><?xml version="1.0" encoding="utf-8"?>
<calcChain xmlns="http://schemas.openxmlformats.org/spreadsheetml/2006/main">
  <c r="D32" i="1"/>
  <c r="D145"/>
  <c r="D85"/>
  <c r="C85" l="1"/>
  <c r="C145"/>
  <c r="C11"/>
  <c r="E96"/>
  <c r="E97"/>
  <c r="E98"/>
  <c r="D40"/>
  <c r="C87"/>
  <c r="D34"/>
  <c r="D23"/>
  <c r="D87"/>
  <c r="D17" l="1"/>
  <c r="D11"/>
  <c r="E136"/>
  <c r="E135"/>
  <c r="E100"/>
  <c r="E93"/>
  <c r="D212" l="1"/>
  <c r="D211" s="1"/>
  <c r="E68" l="1"/>
  <c r="C23"/>
  <c r="D57"/>
  <c r="C57"/>
  <c r="C17"/>
  <c r="E83" l="1"/>
  <c r="E69"/>
  <c r="C142"/>
  <c r="D43"/>
  <c r="E141"/>
  <c r="E144"/>
  <c r="D142"/>
  <c r="E82"/>
  <c r="D140"/>
  <c r="C8"/>
  <c r="C10"/>
  <c r="C19"/>
  <c r="C21"/>
  <c r="C25"/>
  <c r="C32"/>
  <c r="C34"/>
  <c r="C36"/>
  <c r="C40"/>
  <c r="C43"/>
  <c r="C45"/>
  <c r="C49"/>
  <c r="C48" s="1"/>
  <c r="C73"/>
  <c r="C80"/>
  <c r="C16" l="1"/>
  <c r="E142"/>
  <c r="C72"/>
  <c r="C60" s="1"/>
  <c r="C31"/>
  <c r="C30" s="1"/>
  <c r="E67"/>
  <c r="E66" l="1"/>
  <c r="E63" l="1"/>
  <c r="E62" l="1"/>
  <c r="E61" l="1"/>
  <c r="E99" l="1"/>
  <c r="E127"/>
  <c r="E106"/>
  <c r="D205"/>
  <c r="C208"/>
  <c r="C140"/>
  <c r="E140" s="1"/>
  <c r="E64" l="1"/>
  <c r="E65"/>
  <c r="D80"/>
  <c r="E187"/>
  <c r="D186"/>
  <c r="C186"/>
  <c r="D84"/>
  <c r="E50"/>
  <c r="E47"/>
  <c r="D45"/>
  <c r="D36"/>
  <c r="E18"/>
  <c r="D73"/>
  <c r="E167"/>
  <c r="E122"/>
  <c r="E39"/>
  <c r="E9"/>
  <c r="E12"/>
  <c r="E13"/>
  <c r="E14"/>
  <c r="E15"/>
  <c r="E20"/>
  <c r="E22"/>
  <c r="E26"/>
  <c r="E27"/>
  <c r="E28"/>
  <c r="E33"/>
  <c r="E35"/>
  <c r="E37"/>
  <c r="E38"/>
  <c r="E41"/>
  <c r="E42"/>
  <c r="E46"/>
  <c r="E51"/>
  <c r="E52"/>
  <c r="E53"/>
  <c r="E58"/>
  <c r="E59"/>
  <c r="E71"/>
  <c r="E74"/>
  <c r="E75"/>
  <c r="E76"/>
  <c r="E77"/>
  <c r="E78"/>
  <c r="E79"/>
  <c r="E81"/>
  <c r="D19"/>
  <c r="E124"/>
  <c r="E139"/>
  <c r="E73" l="1"/>
  <c r="E17"/>
  <c r="D49"/>
  <c r="D48" s="1"/>
  <c r="E88"/>
  <c r="E34"/>
  <c r="C149" l="1"/>
  <c r="E120"/>
  <c r="E57"/>
  <c r="E129"/>
  <c r="E94"/>
  <c r="E95"/>
  <c r="E110"/>
  <c r="D21"/>
  <c r="D16" s="1"/>
  <c r="E134"/>
  <c r="E137"/>
  <c r="C84"/>
  <c r="C56" s="1"/>
  <c r="E132"/>
  <c r="C201"/>
  <c r="C204"/>
  <c r="C203" s="1"/>
  <c r="C191" s="1"/>
  <c r="C55" l="1"/>
  <c r="E80"/>
  <c r="E32"/>
  <c r="D31"/>
  <c r="D30" s="1"/>
  <c r="D72"/>
  <c r="D60" s="1"/>
  <c r="D56" s="1"/>
  <c r="D55" l="1"/>
  <c r="F53"/>
  <c r="E72"/>
  <c r="D204"/>
  <c r="D203" s="1"/>
  <c r="D183"/>
  <c r="C183"/>
  <c r="D10"/>
  <c r="D8"/>
  <c r="E21"/>
  <c r="D25"/>
  <c r="E36"/>
  <c r="E45"/>
  <c r="E86"/>
  <c r="E89"/>
  <c r="E90"/>
  <c r="E91"/>
  <c r="E92"/>
  <c r="E101"/>
  <c r="E102"/>
  <c r="E103"/>
  <c r="E104"/>
  <c r="E105"/>
  <c r="E107"/>
  <c r="E108"/>
  <c r="E109"/>
  <c r="E111"/>
  <c r="E112"/>
  <c r="E113"/>
  <c r="E114"/>
  <c r="E115"/>
  <c r="E116"/>
  <c r="E117"/>
  <c r="E118"/>
  <c r="E119"/>
  <c r="E121"/>
  <c r="E123"/>
  <c r="E125"/>
  <c r="E126"/>
  <c r="E130"/>
  <c r="E131"/>
  <c r="E133"/>
  <c r="D149"/>
  <c r="E150"/>
  <c r="E152"/>
  <c r="E155"/>
  <c r="C156"/>
  <c r="D156"/>
  <c r="E157"/>
  <c r="C158"/>
  <c r="D158"/>
  <c r="E159"/>
  <c r="C160"/>
  <c r="D160"/>
  <c r="E161"/>
  <c r="E162"/>
  <c r="E163"/>
  <c r="C164"/>
  <c r="D164"/>
  <c r="E165"/>
  <c r="E166"/>
  <c r="C169"/>
  <c r="D169"/>
  <c r="E170"/>
  <c r="E171"/>
  <c r="E172"/>
  <c r="E173"/>
  <c r="E174"/>
  <c r="C175"/>
  <c r="D175"/>
  <c r="E176"/>
  <c r="C177"/>
  <c r="D177"/>
  <c r="E178"/>
  <c r="E179"/>
  <c r="E180"/>
  <c r="E181"/>
  <c r="E182"/>
  <c r="E185"/>
  <c r="C200"/>
  <c r="D201"/>
  <c r="D200" s="1"/>
  <c r="D192" s="1"/>
  <c r="D209"/>
  <c r="D208" s="1"/>
  <c r="E87"/>
  <c r="E85"/>
  <c r="D191" l="1"/>
  <c r="D7"/>
  <c r="D147" s="1"/>
  <c r="C192"/>
  <c r="D188"/>
  <c r="E8"/>
  <c r="E25"/>
  <c r="E19"/>
  <c r="E16"/>
  <c r="E10"/>
  <c r="E11"/>
  <c r="E30"/>
  <c r="E40"/>
  <c r="E48"/>
  <c r="E49"/>
  <c r="E31"/>
  <c r="E60"/>
  <c r="E84"/>
  <c r="E183"/>
  <c r="E177"/>
  <c r="E158"/>
  <c r="E169"/>
  <c r="E164"/>
  <c r="E160"/>
  <c r="E175"/>
  <c r="E156"/>
  <c r="E149"/>
  <c r="D189" l="1"/>
  <c r="D190" s="1"/>
  <c r="C7"/>
  <c r="C6" s="1"/>
  <c r="E56"/>
  <c r="E55"/>
  <c r="E7" l="1"/>
  <c r="C147"/>
  <c r="D6"/>
  <c r="E6" s="1"/>
  <c r="E186"/>
  <c r="C188"/>
  <c r="E188" s="1"/>
  <c r="C189" l="1"/>
  <c r="C190" s="1"/>
  <c r="E147"/>
</calcChain>
</file>

<file path=xl/sharedStrings.xml><?xml version="1.0" encoding="utf-8"?>
<sst xmlns="http://schemas.openxmlformats.org/spreadsheetml/2006/main" count="2211" uniqueCount="1159">
  <si>
    <t xml:space="preserve">                                                                       Сводка</t>
  </si>
  <si>
    <t xml:space="preserve">   об исполнении консолидированного бюджета Малосердобинского района</t>
  </si>
  <si>
    <t>Наименование показателя</t>
  </si>
  <si>
    <t>Код классификации</t>
  </si>
  <si>
    <t>%                исполнения</t>
  </si>
  <si>
    <t xml:space="preserve">Доходы </t>
  </si>
  <si>
    <t>Налоговые и неналоговые доходы</t>
  </si>
  <si>
    <t>00010000000000000000</t>
  </si>
  <si>
    <t>Налоги на прибыль, доходы</t>
  </si>
  <si>
    <t>00010100000000000000</t>
  </si>
  <si>
    <t>Налог на доходы физических лиц</t>
  </si>
  <si>
    <t>00010102000010000110</t>
  </si>
  <si>
    <t>Налоги на товары (работы, услуги), реализуемые на территории Российской Федерации</t>
  </si>
  <si>
    <t>00010300000000000000</t>
  </si>
  <si>
    <t>Акцизы по подакцизным товарам (продукции), производимым на территории Российской Федерации</t>
  </si>
  <si>
    <t>00010302000010000110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</si>
  <si>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</si>
  <si>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</si>
  <si>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</si>
  <si>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</si>
  <si>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Налоги на совокупный доход</t>
  </si>
  <si>
    <t>00010500000000000000</t>
  </si>
  <si>
    <t>Единый налог на вмененный доход для отдельных видов деятельности</t>
  </si>
  <si>
    <t>00010502000020000110</t>
  </si>
  <si>
    <t>00010502010020000110</t>
  </si>
  <si>
    <t>Единый сельскохозяйственный налог</t>
  </si>
  <si>
    <t>00010503000010000110</t>
  </si>
  <si>
    <t>00010503010010000110</t>
  </si>
  <si>
    <t>Налоги на имущество</t>
  </si>
  <si>
    <t>00010600000000000000</t>
  </si>
  <si>
    <t>Налог на имущество физических лиц</t>
  </si>
  <si>
    <t>00010601000000000110</t>
  </si>
  <si>
    <t>Земельный налог</t>
  </si>
  <si>
    <t>00010606000000000110</t>
  </si>
  <si>
    <t>00010800000000000000</t>
  </si>
  <si>
    <t>Доходы от использования имущества, находящегося в государственной и муниципальной собственности</t>
  </si>
  <si>
    <t>00011100000000000000</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</si>
  <si>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</si>
  <si>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00011105000000000120</t>
  </si>
  <si>
    <t>Доходы, получаемые в виде арендной платы за земельные участки,государственная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</si>
  <si>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участков(за исключением  земельных участков бюджетных и автономных учреждений)</t>
  </si>
  <si>
    <t>00011105020000000120</t>
  </si>
  <si>
    <t>Доходы, получаемые в виде арендной платы, а также средства от продажи права на заключение договоров аренды за земли, находящиеся в собственности сельских поселений(за исключением  земельных участков бюджетных и автономных учреждений)</t>
  </si>
  <si>
    <t>00011105025100000120</t>
  </si>
  <si>
    <t>00011105030000000120</t>
  </si>
  <si>
    <t>Доходы от сдачи в аренду имущества, находящегося в оперативном управлении органов  управления муниципальных районов и созданных ими учреждений (за исключением имущества бюджетных и автономных учреждений)</t>
  </si>
  <si>
    <t>00011105035050000120</t>
  </si>
  <si>
    <t>Доходы от сдачи в аренду имущества, находящегося в оперативном управлении органов  управления сельских поселений и созданных ими учреждений (за исключением имущества бюджетных и автономных учреждений)</t>
  </si>
  <si>
    <t>00011105035100000120</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</si>
  <si>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</si>
  <si>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00011109000000000120</t>
  </si>
  <si>
    <t>Прочие поступления от использования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</si>
  <si>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00011109045050000120</t>
  </si>
  <si>
    <t>Прочие поступления от использования имущества, находящегося в собственности сельских поселений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</si>
  <si>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00011109045100000120</t>
  </si>
  <si>
    <t>Платежи при пользовании природными ресурсами</t>
  </si>
  <si>
    <t>00011200000000000000</t>
  </si>
  <si>
    <t>Плата за негативное воздействие на окружающую среду</t>
  </si>
  <si>
    <t>00011201000010000120</t>
  </si>
  <si>
    <t>Доходы от оказания платных услуг (работ) и компенсации затрат государства</t>
  </si>
  <si>
    <t>Прочие доходы от компенсации затрат бюджетов муниципальных районов</t>
  </si>
  <si>
    <t>Доходы от продажи материальных и нематериальных активов</t>
  </si>
  <si>
    <t>00011400000000000000</t>
  </si>
  <si>
    <t>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t>
  </si>
  <si>
    <t>00011402000000000000</t>
  </si>
  <si>
    <t>Доходы от реализации имущества, находящегося в оперативном управлении учреждений, находящихся в ведении органов управления сельских поселений(за исключением имущества муниципальных бюджетных и автономных учреждений), в части реализации основных средств по указанному имуществу</t>
  </si>
  <si>
    <t>00011402052100000410</t>
  </si>
  <si>
    <t>Доходы от продажи земельных участков, находящихся в государственной и муниципальной собственности</t>
  </si>
  <si>
    <t>00011406000000000430</t>
  </si>
  <si>
    <t>Штрафы, санкции, возмещение ущерба</t>
  </si>
  <si>
    <t>00011600000000000000</t>
  </si>
  <si>
    <t>Прочие неналоговые доходы</t>
  </si>
  <si>
    <t>00011700000000000000</t>
  </si>
  <si>
    <t>Безвозмездные поступления</t>
  </si>
  <si>
    <t>00020000000000000000</t>
  </si>
  <si>
    <t>Безвозмездные поступления от других бюджетов бюджетной системы Российской Федерации</t>
  </si>
  <si>
    <t>00020200000000000000</t>
  </si>
  <si>
    <t xml:space="preserve">Дотации бюджетам  бюджетной системы Российской Федерации </t>
  </si>
  <si>
    <t>Дотации бюджетам муниципальных районов на выравнивание бюджетной обеспеченности</t>
  </si>
  <si>
    <t xml:space="preserve">Дотации бюджетам муниципальных районов на поддержку мер по обеспечени сбалансированности бюджетов </t>
  </si>
  <si>
    <t>Субсидии бюджетам бюджетной системы Российской Федерации (межбюджетные субсидии)</t>
  </si>
  <si>
    <t xml:space="preserve">Прочие субсидии </t>
  </si>
  <si>
    <t>Прочие субсидии бюджетам муниципальных районов</t>
  </si>
  <si>
    <t>00020202999050000151</t>
  </si>
  <si>
    <t>Прочие субсидии бюджетам муниципальных районов на капитальный ремонт муниципальных общеобразовательных организаций</t>
  </si>
  <si>
    <t>Прочие субсидии бюджетам сельских поселений</t>
  </si>
  <si>
    <t xml:space="preserve">Субвенции бюджетам бюджетной системы  Российской Федерации </t>
  </si>
  <si>
    <t>Субвенции бюджетам муниципальных районов на предоставление гражданам субсидий на оплату жилого помещения и коммунальных услуг</t>
  </si>
  <si>
    <t>Субвенции  бюджетам муниципальных районов на выполнение передаваемых полномочий субъектов Российской Федерации по выплате пособий семьям, имеющих детей, в соответствии с Законом Пензенской области «О пособиях семьям, имеющих детей»</t>
  </si>
  <si>
    <t>Субвенции  бюджетам муниципальных районов на выполнение передаваемых полномочий субъектов Российской Федерации по управлению охраной труда</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</si>
  <si>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Почетном звании Пензенской области «Ветеран труда Пензенской области»</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</si>
  <si>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педагогическим работникам государственных образовательных учреждений Пензенской области и муниципальных образовательных учреждений, работающим  и проживающим в сельской местности, рабочих поселках (поселках городского типа) на территории Пензенской области, и педагогическим работникам образовательных учреждений, вышедшим на пенсию в сельской местности, рабочих поселках (поселках городского типа) на территории Пензенской области, если общий стаж их работы в общеобразовательных учреждениях в сельской местности, рабочих поселках(поселках городского типа) составляет не менее 10 лет</t>
  </si>
  <si>
    <t>Субвенции бюджетам муниципальных районов  на выполнение передаваемых полномочий субъектов Российской Федерации  по организации и осуществлению деятельности по опеке и попечительству</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</si>
  <si>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мерах социальной поддержки отдельных категорий граждан, проживающих на территории Пензенской области» по реабилитированным лицам и лицам, признанными пострадавшими от политических репрессий</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</si>
  <si>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мерах социальной поддержки отдельных категорий граждан, проживающих на территории Пензенской области», по другим категориям граждан</t>
  </si>
  <si>
    <t>Субвенции бюджетам муниципальных районов  на содержание органов местного самоуправления, осуществляющих отдельные государственные полномочия в сфере социальной поддержки населения</t>
  </si>
  <si>
    <t>Субвенции бюджетам муниципальных районов на администрирование расходов по исполнению   отдельных государственных полномочий Пензенской области в сфере образования по финансированию муниципальных дошкольных образовательных организаций</t>
  </si>
  <si>
    <t>Доходы бюджета - Всего</t>
  </si>
  <si>
    <t>00085000000000000000</t>
  </si>
  <si>
    <t>Расходы</t>
  </si>
  <si>
    <t>Общегосударственные вопросы</t>
  </si>
  <si>
    <t>0100</t>
  </si>
  <si>
    <t>Функционирование Правительства Российской Федерации, высших исполнительных органов государственной власти субъектов Российской Федерации, местных администраций</t>
  </si>
  <si>
    <t>0104</t>
  </si>
  <si>
    <t>Обеспечение деятельности финансовых, налоговых и таможенных органов и органов финансового (финансово-бюджетного) надзора</t>
  </si>
  <si>
    <t>0106</t>
  </si>
  <si>
    <t>Обеспечение проведение выборов и референдумов</t>
  </si>
  <si>
    <t>0107</t>
  </si>
  <si>
    <t>Резервные фонды</t>
  </si>
  <si>
    <t>0111</t>
  </si>
  <si>
    <t>Другие общегосударственные вопросы</t>
  </si>
  <si>
    <t>0113</t>
  </si>
  <si>
    <t>Национальная оборона</t>
  </si>
  <si>
    <t>0200</t>
  </si>
  <si>
    <t>Мобилизационная и вневойсковая подготовка</t>
  </si>
  <si>
    <t>0203</t>
  </si>
  <si>
    <t>Национальная безопасность и правоохранительная деятельность</t>
  </si>
  <si>
    <t>0300</t>
  </si>
  <si>
    <t>Защита населения и территорий от чрезвычайных ситуаций природного и техногенного характера, гражданская оборона</t>
  </si>
  <si>
    <t>Национальная экономика</t>
  </si>
  <si>
    <t>0400</t>
  </si>
  <si>
    <t>Сельское хозяйство и рыболовство</t>
  </si>
  <si>
    <t>0405</t>
  </si>
  <si>
    <t>Дорожное хозяйство (дорожные фонды)</t>
  </si>
  <si>
    <t>0409</t>
  </si>
  <si>
    <t>Другие вопросы в области национальной экономики</t>
  </si>
  <si>
    <t>0412</t>
  </si>
  <si>
    <t>Жилищно-коммунальное хозяйство</t>
  </si>
  <si>
    <t>0500</t>
  </si>
  <si>
    <t>Жилищное  хозяйство</t>
  </si>
  <si>
    <t>0501</t>
  </si>
  <si>
    <t>0502</t>
  </si>
  <si>
    <t>Благоустройство</t>
  </si>
  <si>
    <t>0503</t>
  </si>
  <si>
    <t>Образование</t>
  </si>
  <si>
    <t>0700</t>
  </si>
  <si>
    <t>Дошкольное образование</t>
  </si>
  <si>
    <t>0701</t>
  </si>
  <si>
    <t>Общее образование</t>
  </si>
  <si>
    <t>0702</t>
  </si>
  <si>
    <t>Дополнительное образование</t>
  </si>
  <si>
    <t>0703</t>
  </si>
  <si>
    <t>Молодежная политика и оздоровление детей</t>
  </si>
  <si>
    <t>0707</t>
  </si>
  <si>
    <t>Другие вопросы в области образования</t>
  </si>
  <si>
    <t>0709</t>
  </si>
  <si>
    <t>Культура, кинематография</t>
  </si>
  <si>
    <t>0800</t>
  </si>
  <si>
    <t>Культура</t>
  </si>
  <si>
    <t>0801</t>
  </si>
  <si>
    <t>Социальная политика</t>
  </si>
  <si>
    <t>Пенсионное обеспечение</t>
  </si>
  <si>
    <t>Социальное обслуживание населения</t>
  </si>
  <si>
    <t>Социальное обеспечение населения</t>
  </si>
  <si>
    <t>Охрана семьи и детства</t>
  </si>
  <si>
    <t>Другие вопросы в области социальной политики</t>
  </si>
  <si>
    <t>Физическая культура и спорт</t>
  </si>
  <si>
    <t>Физическая культура</t>
  </si>
  <si>
    <t>Обслуживание государственного и муниципального долга</t>
  </si>
  <si>
    <t>Обслуживание государственного внутреннего и муниципального долга</t>
  </si>
  <si>
    <t>Расходы бюджета - всего</t>
  </si>
  <si>
    <t>Дефицит</t>
  </si>
  <si>
    <t>ИСТОЧНИКИ  ФИНАНСИРОВАНИЯ ДЕФИЦИТА  БЮДЖЕТА</t>
  </si>
  <si>
    <t>000 01 00 00 00 00 0000 000</t>
  </si>
  <si>
    <t>Источники  внутреннего финансирования</t>
  </si>
  <si>
    <t>000 00 00 00 00 00 0000 000</t>
  </si>
  <si>
    <t>Кредиты  кредитных организаций в валюте Российской Федерации</t>
  </si>
  <si>
    <t>000 01 02 00 00 00 0000 000</t>
  </si>
  <si>
    <t>Погашение кредитов,предоставленных кредитными организациями в валюте Российской Федерации</t>
  </si>
  <si>
    <t>000 01 02 00 00 00 0000 800</t>
  </si>
  <si>
    <t>Погашение бюджетами муниципальных районов кредитов от кредитных организаций в валюте Российской Федерации</t>
  </si>
  <si>
    <t>000 01 02 00 00 05 0000 810</t>
  </si>
  <si>
    <t>Получение кредита от кредитных организаций  в валюте Российской Федерации</t>
  </si>
  <si>
    <t>000 01 02 00 00 00 0000 700</t>
  </si>
  <si>
    <t>Получение кредита от других бюджетов бюджетной системы Российской Федерации бюджетам сельских поселений в валюте Российской Федерации</t>
  </si>
  <si>
    <t>000 01 03 01 0010 0000 710</t>
  </si>
  <si>
    <t>Получение кредита от других бюджетов бюджетной системы Российской Федерации бюджетам  муниципальных районов в валюте Российской Федерации</t>
  </si>
  <si>
    <t>Получение кредита от кредитных организаций бюджетам сельских поселений в валюте Российской Федерации</t>
  </si>
  <si>
    <t>000 01 02 00 00 10 0000 710</t>
  </si>
  <si>
    <t>Бюджетные кредиты от других бюджетов бюджетной системы Российской Федерации</t>
  </si>
  <si>
    <t>000 01 03 00 00 00 0000 000</t>
  </si>
  <si>
    <t>Погашение бюджетных кредитов, полученных от других бюджетов бюджетной системы Российской Федерации</t>
  </si>
  <si>
    <t>000 01 03 01 00 00 0000 800</t>
  </si>
  <si>
    <t>Погашение бюджетами муниципальных районов кредитов от других бюджетов бюджетной системы Российской Федерации</t>
  </si>
  <si>
    <t>000 01 03 01 00 05 0000 810</t>
  </si>
  <si>
    <t>Увеличение  остатков  средств, всего</t>
  </si>
  <si>
    <t>000 01 05 02 00 00 0000 000</t>
  </si>
  <si>
    <t xml:space="preserve">Увеличение прочих остатков денежных средств бюджетов </t>
  </si>
  <si>
    <t>000 01 05 02 00 00 0000 500</t>
  </si>
  <si>
    <t>000 01 05 02 01 00 0000 510</t>
  </si>
  <si>
    <t>Увеличение прочих остатков денежных средств бюджетов муниципальных районов</t>
  </si>
  <si>
    <t>000 01 05 02 01 05 0000 510</t>
  </si>
  <si>
    <t>Увеличение прочих остатков денежных средств бюджетов  сельских поселений</t>
  </si>
  <si>
    <t>000 01 05 02 01 10 0000 510</t>
  </si>
  <si>
    <t xml:space="preserve">Уменьшение  остатков средств </t>
  </si>
  <si>
    <t>Уменьшение  остатков средств  бюджетов</t>
  </si>
  <si>
    <t>000 01 05 02 00 00 0000 600</t>
  </si>
  <si>
    <t xml:space="preserve">Уменьшение прочих остатков денежных средств бюджетов </t>
  </si>
  <si>
    <t xml:space="preserve">Уменьшение прочих остатков денежных средств бюджетов  </t>
  </si>
  <si>
    <t>000 01 05 02 01 00 0000 610</t>
  </si>
  <si>
    <t xml:space="preserve">Уменьшение прочих остатков денежных средств бюджетов муниципальных районов </t>
  </si>
  <si>
    <t>000 01 05 02 01 05 0000 610</t>
  </si>
  <si>
    <t>Уменьшение прочих остатков  средств бюджетов  сельских поселений</t>
  </si>
  <si>
    <t>000 01 05 02 01 10 0000 610</t>
  </si>
  <si>
    <t>Увеличение финансовых активов в государственной (муниципальной) собственности за счет средств организаций, лицевые счета которым открыты в территориаьных органах Федерального казначейства или в финансовых органах в соответствии с законодательством Российской Федерации</t>
  </si>
  <si>
    <t>000 01 05 02 01 00 0000 500</t>
  </si>
  <si>
    <t>Предоставление бюджетных кредитов на пополнение остатков средств на счетах бюджетов субъектов Российской Федерации (местных бюджетов)</t>
  </si>
  <si>
    <t>00001061003000000500</t>
  </si>
  <si>
    <t>Возврат бюджетных кредитов на пополнение остатков средств на счетах бюджетов субъектов Российской Федерации (местных бюджетов)</t>
  </si>
  <si>
    <t>00001061003000000600</t>
  </si>
  <si>
    <t>Изменение остатков средств</t>
  </si>
  <si>
    <t>00001000000000000000</t>
  </si>
  <si>
    <t>Начальник Управления финансов администрации Малосердобинского района</t>
  </si>
  <si>
    <t>Л.В. Финаева</t>
  </si>
  <si>
    <t xml:space="preserve">            Справочная таблица к отчету об исполнении консолидированного бюджета Пензенской области на 01.01.2016</t>
  </si>
  <si>
    <t>(тыс. руб.)</t>
  </si>
  <si>
    <t xml:space="preserve"> Наименование показателя</t>
  </si>
  <si>
    <t>Код строки</t>
  </si>
  <si>
    <t>РЗПР</t>
  </si>
  <si>
    <t>КОСГУ</t>
  </si>
  <si>
    <t>Утверждено</t>
  </si>
  <si>
    <t>Исполнено</t>
  </si>
  <si>
    <t>5-Утверждено - Конс. бюджет субъекта РФ. Всего</t>
  </si>
  <si>
    <t>17-Исполнено - Конс. бюджет субъекта РФ. Всего</t>
  </si>
  <si>
    <t>Расходы по содержанию органов государственной власти субъекта Российской Федерации, всего</t>
  </si>
  <si>
    <t>00100</t>
  </si>
  <si>
    <t>0000</t>
  </si>
  <si>
    <t>000</t>
  </si>
  <si>
    <t>из них расходы на заработную плату</t>
  </si>
  <si>
    <t>00110</t>
  </si>
  <si>
    <t>211</t>
  </si>
  <si>
    <t>гос.служащих, работников, замещающих гос.должности</t>
  </si>
  <si>
    <t>00111</t>
  </si>
  <si>
    <t>работников, переведенных на новые системы оплаты труда</t>
  </si>
  <si>
    <t>00112</t>
  </si>
  <si>
    <t xml:space="preserve">        прочие выплаты</t>
  </si>
  <si>
    <t>00120</t>
  </si>
  <si>
    <t>212</t>
  </si>
  <si>
    <t>00121</t>
  </si>
  <si>
    <t xml:space="preserve">        начисления на выплаты по оплате труда</t>
  </si>
  <si>
    <t>00130</t>
  </si>
  <si>
    <t>213</t>
  </si>
  <si>
    <t>00131</t>
  </si>
  <si>
    <t>00132</t>
  </si>
  <si>
    <t>в том числе расходы по содержанию органов государственной власти субъекта Российской Федерации, направленные на выполнение полномочий Российской Федерации</t>
  </si>
  <si>
    <t>00170</t>
  </si>
  <si>
    <t>00140</t>
  </si>
  <si>
    <t>00141</t>
  </si>
  <si>
    <t>00142</t>
  </si>
  <si>
    <t xml:space="preserve">      прочие выплаты</t>
  </si>
  <si>
    <t>00150</t>
  </si>
  <si>
    <t>00151</t>
  </si>
  <si>
    <t xml:space="preserve">     начисления на выплаты по оплате труда</t>
  </si>
  <si>
    <t>00160</t>
  </si>
  <si>
    <t>00161</t>
  </si>
  <si>
    <t>00162</t>
  </si>
  <si>
    <t>Расходы по содержанию органов местного самоуправления, всего</t>
  </si>
  <si>
    <t>00200</t>
  </si>
  <si>
    <t>00210</t>
  </si>
  <si>
    <t>муниципальных служащих, работников, замещающих муниципальные должности</t>
  </si>
  <si>
    <t>00211</t>
  </si>
  <si>
    <t>00212</t>
  </si>
  <si>
    <t>00220</t>
  </si>
  <si>
    <t>00221</t>
  </si>
  <si>
    <t>00222</t>
  </si>
  <si>
    <t xml:space="preserve">      начисления на выплаты по оплате труда</t>
  </si>
  <si>
    <t>00230</t>
  </si>
  <si>
    <t>00231</t>
  </si>
  <si>
    <t>00232</t>
  </si>
  <si>
    <t>в том числе расходы по содержанию органов местного самоуправления, направленные на выполнение полномочий Российской Федерации</t>
  </si>
  <si>
    <t>00270</t>
  </si>
  <si>
    <t>00240</t>
  </si>
  <si>
    <t>00241</t>
  </si>
  <si>
    <t>00242</t>
  </si>
  <si>
    <t>00250</t>
  </si>
  <si>
    <t>00251</t>
  </si>
  <si>
    <t>00260</t>
  </si>
  <si>
    <t>00261</t>
  </si>
  <si>
    <t>00262</t>
  </si>
  <si>
    <t>в том числе расходы по содержанию контрольных (контрольно-счетных) органов</t>
  </si>
  <si>
    <t>00280</t>
  </si>
  <si>
    <t>00281</t>
  </si>
  <si>
    <t>00282</t>
  </si>
  <si>
    <t>00283</t>
  </si>
  <si>
    <t>в том числе расходы по содержанию органов местного самоуправления, направленные на выполнение полномочий субъекта Российской Федерации</t>
  </si>
  <si>
    <t>00290</t>
  </si>
  <si>
    <t>00291</t>
  </si>
  <si>
    <t>00292</t>
  </si>
  <si>
    <t>00293</t>
  </si>
  <si>
    <t>Расходы по содержанию государственных органов субъекта Российской Федерации, муниципальных органов, не относящихся соответственно к органам государственной власти субъекта Российской Федерации и органам местного самоуправления, всего</t>
  </si>
  <si>
    <t>00300</t>
  </si>
  <si>
    <t>заработная плата</t>
  </si>
  <si>
    <t>00301</t>
  </si>
  <si>
    <t>прочие выплаты</t>
  </si>
  <si>
    <t>00302</t>
  </si>
  <si>
    <t>начисления на выплаты по оплате труда</t>
  </si>
  <si>
    <t>00303</t>
  </si>
  <si>
    <t>Депутаты Государственной Думы и их помощники</t>
  </si>
  <si>
    <t>00500</t>
  </si>
  <si>
    <t>0103</t>
  </si>
  <si>
    <t>заработную плату</t>
  </si>
  <si>
    <t>00501</t>
  </si>
  <si>
    <t>00503</t>
  </si>
  <si>
    <t>Члены Совета Федерации и их помощники</t>
  </si>
  <si>
    <t>00600</t>
  </si>
  <si>
    <t>в том числе расходы на заработную плату</t>
  </si>
  <si>
    <t>00601</t>
  </si>
  <si>
    <t>00603</t>
  </si>
  <si>
    <t>Государственная регистрация актов гражданского состояния</t>
  </si>
  <si>
    <t>00700</t>
  </si>
  <si>
    <t>0304</t>
  </si>
  <si>
    <t>Осуществление первичного воинского учета на территориях, где отсутствуют военные комиссариаты</t>
  </si>
  <si>
    <t>00800</t>
  </si>
  <si>
    <t>Расходы, осуществляемые за счет субвенций, поступающих от других бюджетов бюджетной системы</t>
  </si>
  <si>
    <t>01000</t>
  </si>
  <si>
    <t>Реализация государственной политики в области содействия занятости населения</t>
  </si>
  <si>
    <t>01400</t>
  </si>
  <si>
    <t>социальные выплаты</t>
  </si>
  <si>
    <t>01401</t>
  </si>
  <si>
    <t>1003</t>
  </si>
  <si>
    <t>Реализация дополнительных мероприятий, направленных на снижение напряженности на рынке труда субъектов Российской Федерации</t>
  </si>
  <si>
    <t>01500</t>
  </si>
  <si>
    <t>Расходы по организации профессионального обучения (переобучения) женщин, находящихся в отпуске по уходу за ребенком до достижения им возраста трех лет</t>
  </si>
  <si>
    <t>01520</t>
  </si>
  <si>
    <t>Государственная поддержка сельского хозяйства</t>
  </si>
  <si>
    <t>01800</t>
  </si>
  <si>
    <t>возмещение части процентной ставки по кредитам (займам)</t>
  </si>
  <si>
    <t>01801</t>
  </si>
  <si>
    <t>240</t>
  </si>
  <si>
    <t>поддержка отраслей сельского хозяйства</t>
  </si>
  <si>
    <t>01802</t>
  </si>
  <si>
    <t>Водохозяйственные мероприятия</t>
  </si>
  <si>
    <t>02000</t>
  </si>
  <si>
    <t>0406</t>
  </si>
  <si>
    <t>Осуществление капитального ремонта гидротехнических сооружений, находящихся в собственности субъектов Российской Федерации, муниципальной собственности, и бесхозяйных гидротехнических сооружений</t>
  </si>
  <si>
    <t>02001</t>
  </si>
  <si>
    <t>Осуществление отдельных полномочий в области водных отношений</t>
  </si>
  <si>
    <t>02002</t>
  </si>
  <si>
    <t>Реализация отдельных полномочий в области лесных отношений</t>
  </si>
  <si>
    <t>02100</t>
  </si>
  <si>
    <t>0407</t>
  </si>
  <si>
    <t>Компенсация разницы в тарифах, возникающей при установлении органами государственной власти субъектов Российской Федерации тарифов на перевозки пассажиров железнодорожным транспортом общего пользования в пригородном сообщении ниже экономически обоснованно</t>
  </si>
  <si>
    <t>02400</t>
  </si>
  <si>
    <t>0408</t>
  </si>
  <si>
    <t>Поддержка дорожного хозяйства</t>
  </si>
  <si>
    <t>02500</t>
  </si>
  <si>
    <t>Строительство и модернизация сети автомобильных дорог общего пользования (за исключением автомобильных дорог федерального значения) и искусственных сооружений на них</t>
  </si>
  <si>
    <t>02510</t>
  </si>
  <si>
    <t>Строительство</t>
  </si>
  <si>
    <t>02511</t>
  </si>
  <si>
    <t>Реконструкция</t>
  </si>
  <si>
    <t>02512</t>
  </si>
  <si>
    <t>Капитальный ремонт</t>
  </si>
  <si>
    <t>02513</t>
  </si>
  <si>
    <t>Ремонт и содержание</t>
  </si>
  <si>
    <t>02514</t>
  </si>
  <si>
    <t>Проектирование</t>
  </si>
  <si>
    <t>02515</t>
  </si>
  <si>
    <t>Расходы, осуществляемые за счет межбюджетных трансфертов из бюджетов субъектов Российской Федерации</t>
  </si>
  <si>
    <t>02525</t>
  </si>
  <si>
    <t>капитальный ремонт и ремонт сети автомобильных дорог общего пользования и искусственных сооружений на них</t>
  </si>
  <si>
    <t>02526</t>
  </si>
  <si>
    <t>проектирование, строительство, реконструкцию сети автомобильных дорог общего пользования местного значения до сельских населенных пунктов</t>
  </si>
  <si>
    <t>02528</t>
  </si>
  <si>
    <t>другие расходы</t>
  </si>
  <si>
    <t>02529</t>
  </si>
  <si>
    <t>Расходы дорожных фондов</t>
  </si>
  <si>
    <t>02530</t>
  </si>
  <si>
    <t xml:space="preserve"> строительство  сети автомобильных дорог общего пользования и искусственных сооружений на них</t>
  </si>
  <si>
    <t>02533</t>
  </si>
  <si>
    <t>реконструкцию  сети автомобильных дорог общего пользования и искусственных сооружений на них</t>
  </si>
  <si>
    <t>02534</t>
  </si>
  <si>
    <t>проектирование  сети автомобильных дорог общего пользования и искусственных сооружений на них</t>
  </si>
  <si>
    <t>02535</t>
  </si>
  <si>
    <t>02536</t>
  </si>
  <si>
    <t>в том числе предоставление субсидий местным бюджетам</t>
  </si>
  <si>
    <t>02537</t>
  </si>
  <si>
    <t>содержание  сети автомобильных дорог общего пользования и искусственных сооружений на них</t>
  </si>
  <si>
    <t>02538</t>
  </si>
  <si>
    <t>капитальный ремонт и ремонт дворовых территорий многоквартирных домов, проездов к дворовым территориям многоквартирных домов населенных пунктов</t>
  </si>
  <si>
    <t>02539</t>
  </si>
  <si>
    <t>предоставление субсидий местным бюджетам на проектирование, строительство, реконструкцию сети автомобильных дорог общего пользования местного значения до сельских населенных пунктов</t>
  </si>
  <si>
    <t>02541</t>
  </si>
  <si>
    <t>Субсидии на государственную поддержку малого и среднего предпринимательства, включая крестьянские (фермерские) хозяйства</t>
  </si>
  <si>
    <t>02700</t>
  </si>
  <si>
    <t>Поддержка жилищного хозяйства, всего</t>
  </si>
  <si>
    <t>02800</t>
  </si>
  <si>
    <t>Обеспечение мероприятий по капитальному ремонту многоквартирных домов, переселению граждан из аварийного жилищного фонда и модернизации систем коммунальной инфраструктуры</t>
  </si>
  <si>
    <t>02900</t>
  </si>
  <si>
    <t>Обеспечение мероприятий по капитальному ремонту многоквартирных домов, переселению граждан из аварийного жилищного фонда и модернизации систем коммунальной инфраструктуры за счет средств, поступивших от государственной корпорации - Фонда содействия реформ</t>
  </si>
  <si>
    <t>02910</t>
  </si>
  <si>
    <t>обеспечение мероприятий по капитальному ремонту многоквартирных домов</t>
  </si>
  <si>
    <t>02911</t>
  </si>
  <si>
    <t>обеспечение мероприятий по  переселению граждан из аварийного жилищного фонда</t>
  </si>
  <si>
    <t>02912</t>
  </si>
  <si>
    <t>обеспечение мероприятий по переселению граждан из аварийного жилищного фонда с учетом необходимости развития малоэтажного жилищного строительства</t>
  </si>
  <si>
    <t>02914</t>
  </si>
  <si>
    <t>Обеспечение мероприятий по капитальному ремонту многоквартирных домов, переселению граждан из аварийного жилищного фонда и модернизации систем коммунальной инфраструктуры за счет средств бюджетов субъектов Российской Федерации и местных бюджетов</t>
  </si>
  <si>
    <t>02920</t>
  </si>
  <si>
    <t>02921</t>
  </si>
  <si>
    <t>02922</t>
  </si>
  <si>
    <t>02924</t>
  </si>
  <si>
    <t>Поддержка коммунального хозяйства, всего</t>
  </si>
  <si>
    <t>03000</t>
  </si>
  <si>
    <t>компенсация выпадающих доходов (дополнительных затрат) организациям, предоставляющим населению услуги электроснабжения или электричество для предоставления указанных услуг по тарифам, не обеспечивающим возмещение издержек</t>
  </si>
  <si>
    <t>03001</t>
  </si>
  <si>
    <t>компенсация выпадающих доходов (дополнительных затрат) организациям, предоставляющим населению услуги теплоснабжения, горячего водоснабжения, отопления или тепло для предоставления указанных услуг по тарифам, не обеспечивающим возмещение издержек</t>
  </si>
  <si>
    <t>03002</t>
  </si>
  <si>
    <t>компенсация выпадающих доходов (дополнительных затрат) организациям, предоставляющим населению услуги холодного водоснабжения и водоотведения или воду для предоставления указанных услуг по тарифам, не обеспечивающим возмещение издержек</t>
  </si>
  <si>
    <t>03003</t>
  </si>
  <si>
    <t>компенсация выпадающих доходов (дополнительных затрат) организациям, предоставляющим населению услуги газоснабжения или газ для предоставления указанных услуг по тарифам, не обеспечивающим возмещение издержек</t>
  </si>
  <si>
    <t>03004</t>
  </si>
  <si>
    <t>Субсидии, предоставляемые юридическим лицам по иным основаниям</t>
  </si>
  <si>
    <t>03010</t>
  </si>
  <si>
    <t>03100</t>
  </si>
  <si>
    <t>Осуществление полномочий Российской Федерации в области охраны и использования охотничьих ресурсов по контролю, надзору, выдаче разрешений на добычу охотничьих ресурсов и заключению охотхозяйственных соглашений</t>
  </si>
  <si>
    <t>03400</t>
  </si>
  <si>
    <t>0603</t>
  </si>
  <si>
    <t>Охрана и использование объектов животного мира</t>
  </si>
  <si>
    <t>03500</t>
  </si>
  <si>
    <t>Охрана и использование охотничьих ресурсов</t>
  </si>
  <si>
    <t>03501</t>
  </si>
  <si>
    <t>Охрана и использование объектов животного мира (за исключением охотничьих ресурсов и водных биологических ресурсов)</t>
  </si>
  <si>
    <t>03502</t>
  </si>
  <si>
    <t>Поддержка развития дошкольных образовательных учреждений в субъектах Российской Федерации</t>
  </si>
  <si>
    <t>03600</t>
  </si>
  <si>
    <t>Расходы, направленные на ликвидацию очередей на зачисление детей в возрасте от трех до семи лет в дошкольные образовательные учреждения</t>
  </si>
  <si>
    <t>03610</t>
  </si>
  <si>
    <t>Прирост расходов, направленных на зачисление детей в возрасте от трех до семи лет в дошкольные образовательные учреждения к отчетному финансовому году</t>
  </si>
  <si>
    <t>03611</t>
  </si>
  <si>
    <t>Расходы на содержание детских домов, всего</t>
  </si>
  <si>
    <t>03700</t>
  </si>
  <si>
    <t>Мероприятия в области образования</t>
  </si>
  <si>
    <t>03800</t>
  </si>
  <si>
    <t>Организация питания учащихся в общеобразовательных учреждениях</t>
  </si>
  <si>
    <t>03801</t>
  </si>
  <si>
    <t>Дистанционное образование детей-инвалидов</t>
  </si>
  <si>
    <t>03802</t>
  </si>
  <si>
    <t>Модернизация региональных систем общего образования, всего, в том числе расходы на:</t>
  </si>
  <si>
    <t>03810</t>
  </si>
  <si>
    <t>приобретение оборудования</t>
  </si>
  <si>
    <t>03811</t>
  </si>
  <si>
    <t>развитие школьной инфраструктуры</t>
  </si>
  <si>
    <t>03814</t>
  </si>
  <si>
    <t>повышение квалификации, профессиональной переподготовки руководителей общеобразовательных учреждений и учителей</t>
  </si>
  <si>
    <t>03815</t>
  </si>
  <si>
    <t>энергосбережение в системе общего образования</t>
  </si>
  <si>
    <t>03817</t>
  </si>
  <si>
    <t>капитальный ремонт и реконструкцию общеобразовательных учреждений</t>
  </si>
  <si>
    <t>03818</t>
  </si>
  <si>
    <t>Поощрение лучших учителей</t>
  </si>
  <si>
    <t>04000</t>
  </si>
  <si>
    <t>290</t>
  </si>
  <si>
    <t>Подготовка управленческих кадров для организаций народного хозяйства Российской Федерации</t>
  </si>
  <si>
    <t>04100</t>
  </si>
  <si>
    <t>Расходы по предоставлению дополнительного образования детям</t>
  </si>
  <si>
    <t>04110</t>
  </si>
  <si>
    <t>Поддержка одаренных детей и молодежи</t>
  </si>
  <si>
    <t>04120</t>
  </si>
  <si>
    <t>Оздоровление детей</t>
  </si>
  <si>
    <t>04200</t>
  </si>
  <si>
    <t>Мероприятия по проведению оздоровительной кампании детей, находящихся в трудной жизненной ситуации</t>
  </si>
  <si>
    <t>04201</t>
  </si>
  <si>
    <t>Осуществление полномочий Российской Федерации по контролю качества образования, лицензированию и государственной аккредитации образовательных учреждений, надзору и контролю за соблюдением законодательства в области образования</t>
  </si>
  <si>
    <t>04300</t>
  </si>
  <si>
    <t>Мероприятия в сфере культуры и кинематографии</t>
  </si>
  <si>
    <t>04400</t>
  </si>
  <si>
    <t>Комплектование книжных фондов библиотек 
муниципальных образований и государственных библиотек городов Москвы и Санкт-Петербурга</t>
  </si>
  <si>
    <t>04401</t>
  </si>
  <si>
    <t>Оснащение общедоступных библиотек субъектов Российской Федерации, входящих в состав Северо-Кавказского Федерального округа, литературой и компьютерами с выходом в Интернет</t>
  </si>
  <si>
    <t>04402</t>
  </si>
  <si>
    <t>Осуществление полномочий Российской Федерации по государственной охране объектов культурного наследия федерального значения</t>
  </si>
  <si>
    <t>04500</t>
  </si>
  <si>
    <t>Совершенствование организации медицинской помощи пострадавшим при дорожно-транспортных происшествиях</t>
  </si>
  <si>
    <t>04800</t>
  </si>
  <si>
    <t>0900</t>
  </si>
  <si>
    <t>Совершенствование медицинской помощи больным с сосудистыми заболеваниями</t>
  </si>
  <si>
    <t>04900</t>
  </si>
  <si>
    <t>Высокотехнологичные виды медицинской помощи</t>
  </si>
  <si>
    <t>05000</t>
  </si>
  <si>
    <t>Мероприятия, направленные на обследование населения 
с целью выявления туберкулеза, лечения больных туберкулезом, профилактические мероприятия</t>
  </si>
  <si>
    <t>05100</t>
  </si>
  <si>
    <t>Закупки диагностических средств и антивирусных препаратов для профилактики, выявления, мониторинга лечения и лечения лиц, инфицированных вирусами иммунодефицита человека и гепатитов B и C</t>
  </si>
  <si>
    <t>05200</t>
  </si>
  <si>
    <t>Закупки оборудования и расходных материалов для неонатального и аудиологического скрининга</t>
  </si>
  <si>
    <t>05300</t>
  </si>
  <si>
    <t>Осуществление переданных полномочий Российской Федерации в области охраны здоровья граждан</t>
  </si>
  <si>
    <t>05400</t>
  </si>
  <si>
    <t>0909</t>
  </si>
  <si>
    <t>Осуществление организационных мероприятий по обеспечению граждан лекарственными препаратами, предназначенными для лечения больных злокачественными новообразованиями лимфоидной, кроветворной и родственных им тканей, гемофилией, муковисцидозом, гипофизарным</t>
  </si>
  <si>
    <t>05500</t>
  </si>
  <si>
    <t>Мероприятия, направленные на совершенствование медицинской помощи больным с онкологическими заболеваниями</t>
  </si>
  <si>
    <t>05600</t>
  </si>
  <si>
    <t>Мероприятия по пренатальной (дородовой) диагностике</t>
  </si>
  <si>
    <t>05800</t>
  </si>
  <si>
    <t>Отдельные полномочия в области обеспечения лекарственными препаратами</t>
  </si>
  <si>
    <t>05900</t>
  </si>
  <si>
    <t>Оказание отдельным категориям граждан государственной социальной помощи по обеспечению лекарственными препаратами, медицинскими изделиями, а также специализированными продуктами лечебного питания для детей-инвалидов</t>
  </si>
  <si>
    <t>05910</t>
  </si>
  <si>
    <t>Социальное обеспечение</t>
  </si>
  <si>
    <t>06100</t>
  </si>
  <si>
    <t>260</t>
  </si>
  <si>
    <t>Выплата региональной доплаты к пенсии</t>
  </si>
  <si>
    <t>06200</t>
  </si>
  <si>
    <t>Субсидии, предоставляемые гражданам на оплату жилого помещения и коммунальных услуг</t>
  </si>
  <si>
    <t>06310</t>
  </si>
  <si>
    <t>Единовременное пособие беременной жене военнослужащего, проходящего военную службу по призыву, а также ежемесячное пособие на ребенка военнослужащего, проходящего военную службу по призыву</t>
  </si>
  <si>
    <t>06400</t>
  </si>
  <si>
    <t>Обеспечение мер социальной поддержки для лиц, награжденных знаком «Почетный донор СССР», «Почетный донор России»</t>
  </si>
  <si>
    <t>06500</t>
  </si>
  <si>
    <t>Обеспечение жильем инвалидов войны и инвалидов боевых действий, участников Великой Отечественной войны, ветеранов боевых действий, военнослужащих, проходивших военную службу в период с 22 июня 1941 года по 3 сентября 1945 года, граждан, награжденных знако</t>
  </si>
  <si>
    <t>06600</t>
  </si>
  <si>
    <t>Государственные единовременные пособия и ежемесячные денежные компенсации гражданам при возникновении поствакцинальных осложнений</t>
  </si>
  <si>
    <t>06800</t>
  </si>
  <si>
    <t>Выплаты инвалидам компенсаций страховых премий по договорам  обязательного страхования гражданской ответственности владельцев транспортных средств</t>
  </si>
  <si>
    <t>06900</t>
  </si>
  <si>
    <t>Реализация мер социальной поддержки отдельных категорий граждан</t>
  </si>
  <si>
    <t>07000</t>
  </si>
  <si>
    <t>1000</t>
  </si>
  <si>
    <t>Ежемесячное пособие на ребенка</t>
  </si>
  <si>
    <t>07100</t>
  </si>
  <si>
    <t>1004</t>
  </si>
  <si>
    <t>Обеспечение мер социальной поддержки ветеранов труда, всего</t>
  </si>
  <si>
    <t>07200</t>
  </si>
  <si>
    <t>по денежным выплатам</t>
  </si>
  <si>
    <t>07220</t>
  </si>
  <si>
    <t>Обеспечение мер социальной поддержки тружеников тыла, всего</t>
  </si>
  <si>
    <t>07300</t>
  </si>
  <si>
    <t>07320</t>
  </si>
  <si>
    <t>Обеспечение мер социальной поддержки реабилитированных лиц и лиц, признанных пострадавшими от политических репрессий, всего</t>
  </si>
  <si>
    <t>07400</t>
  </si>
  <si>
    <t>07420</t>
  </si>
  <si>
    <t>Оплата жилищно-коммунальных услуг отдельным категориям граждан, всего</t>
  </si>
  <si>
    <t>07500</t>
  </si>
  <si>
    <t>по реализации ФЗ "О ветеранах"</t>
  </si>
  <si>
    <t>07501</t>
  </si>
  <si>
    <t>по реализации ФЗ "О социальной защите инвалидов в Российской Федерации"</t>
  </si>
  <si>
    <t>07502</t>
  </si>
  <si>
    <t>по реализации законов о социальной защите и гарантиях гражданам, подвергшимся радиационному воздействию вследствие катастрофы на Чернобыльской АЭС, аварии на ПО "Маяк" и сбросов радиоактивных отходов в реку "Теча", и ядерных испытаний на Семипалатинском п</t>
  </si>
  <si>
    <t>07503</t>
  </si>
  <si>
    <t>Ежемесячная денежная выплата, назначаемая в случае рождения( после 31.12.2012) третьего ребенка или последующих детей до достижения ребенком возраста трех лет</t>
  </si>
  <si>
    <t>07710</t>
  </si>
  <si>
    <t>Обеспечение жилыми помещениями детей-сирот и детей, оставшихся без попечения родителей, лиц из числа детей-сирот и детей, оставшихся без попечения родителей, в целях реализации ст. 8 Федерального закона "О дополнительных гарантиях по социальной поддержке</t>
  </si>
  <si>
    <t>07800</t>
  </si>
  <si>
    <t>Выплата единовременного пособия при всех формах устройства детей, лишенных родительского попечения, в семью</t>
  </si>
  <si>
    <t>07900</t>
  </si>
  <si>
    <t>Перевозка несовершеннолетних, самовольно ушедших из семей, детских домов, школ-интернатов, специальных учебно-воспитательных и иных детских учреждений</t>
  </si>
  <si>
    <t>08000</t>
  </si>
  <si>
    <t>Компенсация части родительской платы за содержание ребенка в образовательных организациях, реализующих основную общеобразовательную программу дошкольного образования</t>
  </si>
  <si>
    <t>08100</t>
  </si>
  <si>
    <t>Содержание ребенка в семье опекуна и приемной семье, а также вознаграждение, причитающееся приемному родителю</t>
  </si>
  <si>
    <t>08200</t>
  </si>
  <si>
    <t>выплаты приемной семье на содержание подопечных детей</t>
  </si>
  <si>
    <t>08201</t>
  </si>
  <si>
    <t>вознаграждение приемного родителя</t>
  </si>
  <si>
    <t>08202</t>
  </si>
  <si>
    <t>выплаты семьям опекунов на содержание подопечных детей</t>
  </si>
  <si>
    <t>08203</t>
  </si>
  <si>
    <t>Расходы по улучшению жилищных условий семей, имеющих трех и более детей</t>
  </si>
  <si>
    <t>09310</t>
  </si>
  <si>
    <t>из них на создание необходимой инфраструктуры на земельных участках, предоставляемых указанной категории бесплатно</t>
  </si>
  <si>
    <t>09311</t>
  </si>
  <si>
    <t>Резервный фонд исполнительных органов государственной власти (местных администраций)</t>
  </si>
  <si>
    <t>09600</t>
  </si>
  <si>
    <t>Федеральные целевые программы (без ФАИП)</t>
  </si>
  <si>
    <t>10000</t>
  </si>
  <si>
    <t>Региональные и муниципальные программы (без ФАИП)</t>
  </si>
  <si>
    <t>10100</t>
  </si>
  <si>
    <t>бюджетные инвестиции (без ФАИП)</t>
  </si>
  <si>
    <t>10101</t>
  </si>
  <si>
    <t>региональные и муниципальные  программы (без ФАИП), формируемые за счет субвенций, поступающих от других бюджетов бюджетной системы Российской Федерации</t>
  </si>
  <si>
    <t>10102</t>
  </si>
  <si>
    <t>Государственные программы</t>
  </si>
  <si>
    <t>10200</t>
  </si>
  <si>
    <t>ОСТАТКИ СРЕДСТВ БЮДЖЕТОВ НА ОТЧЕТНУЮ ДАТУ:</t>
  </si>
  <si>
    <t>10800</t>
  </si>
  <si>
    <t>остатки целевых средств бюджетов</t>
  </si>
  <si>
    <t>10801</t>
  </si>
  <si>
    <t>ПРОСРОЧЕННАЯ КРЕДИТОРСКАЯ  ЗАДОЛЖЕННОСТЬ, всего</t>
  </si>
  <si>
    <t>10900</t>
  </si>
  <si>
    <t>Расходы на содержание недвижимого имущества, всего:</t>
  </si>
  <si>
    <t>12100</t>
  </si>
  <si>
    <t>содержание в чистоте помещений, зданий, дворов, иного имущества</t>
  </si>
  <si>
    <t>12101</t>
  </si>
  <si>
    <t>проведение работ по ремонту и восстановлению эффективности функционирования коммунальных инженерных систем и коммуникаций, осуществляемых сверх регламентированного условиями поставки коммунальных услуг перечня работ (технологических нужд)</t>
  </si>
  <si>
    <t>12102</t>
  </si>
  <si>
    <t>Прочие работы, услуги, всего:</t>
  </si>
  <si>
    <t>12200</t>
  </si>
  <si>
    <t>226</t>
  </si>
  <si>
    <t>научно-исследовательские, опытно-конструкторские и опытно-технологические, геолого-разведочные работы и услуги, услуги по типовому проектированию, по договорам комиссии, поручения</t>
  </si>
  <si>
    <t>12201</t>
  </si>
  <si>
    <t>разработку схем территориального планирования, градостроительных и технических регламентов, градостроительное зонирование, планировку территорий</t>
  </si>
  <si>
    <t>12202</t>
  </si>
  <si>
    <t>проведение проектных и изыскательских работ в целях разработки проектно-сметной документации для строительства, реконструкции, технического перевооружения, ремонта, реставрации объектов, а также работ по ее экспертизе</t>
  </si>
  <si>
    <t>12203</t>
  </si>
  <si>
    <t>установку и монтаж локальных вычислительных сетей, систем охранной и пожарной сигнализации, видеонаблюдения, контроля доступа</t>
  </si>
  <si>
    <t>12204</t>
  </si>
  <si>
    <t>услуги вневедомственной (в том числе пожарной) охраны</t>
  </si>
  <si>
    <t>12205</t>
  </si>
  <si>
    <t>услуги по страхованию</t>
  </si>
  <si>
    <t>12206</t>
  </si>
  <si>
    <t>услуги в области информационных технологий</t>
  </si>
  <si>
    <t>12208</t>
  </si>
  <si>
    <t>Прочие расходы, всего:</t>
  </si>
  <si>
    <t>12300</t>
  </si>
  <si>
    <t>уплату налогов (включаемых в состав расходов) государственной пошлины и сборов, разного рода платежей, в бюджеты всех уровней</t>
  </si>
  <si>
    <t>12310</t>
  </si>
  <si>
    <t>уплату штрафов, пеней за несвоевременную уплату налогов и сборов, другие экономические санкции</t>
  </si>
  <si>
    <t>12320</t>
  </si>
  <si>
    <t>возмещение морального вреда по решению судебных органов и оплата судебных издержек</t>
  </si>
  <si>
    <t>12330</t>
  </si>
  <si>
    <t>выплату стипендий</t>
  </si>
  <si>
    <t>12340</t>
  </si>
  <si>
    <t>прием и обслуживание делегаций (представительские расходы)</t>
  </si>
  <si>
    <t>12350</t>
  </si>
  <si>
    <t>Долговые обязательства государственных и муниципальных унитарных предприятий</t>
  </si>
  <si>
    <t>12400</t>
  </si>
  <si>
    <t>Расходы на капитальные вложения учреждений</t>
  </si>
  <si>
    <t>12500</t>
  </si>
  <si>
    <t xml:space="preserve"> из них за счет средств субсидий, предоставляемых  бюджетным учреждениям</t>
  </si>
  <si>
    <t>12510</t>
  </si>
  <si>
    <t>из них за счет средств субсидий, предоставляемых  автономным учреждениям</t>
  </si>
  <si>
    <t>12520</t>
  </si>
  <si>
    <t>Расходы учреждений на оплату коммунальных услуг</t>
  </si>
  <si>
    <t>12600</t>
  </si>
  <si>
    <t>из них за счет средств субсидий, предоставляемых бюджетным учреждениям</t>
  </si>
  <si>
    <t>12610</t>
  </si>
  <si>
    <t>12620</t>
  </si>
  <si>
    <t>Расходы на заработную плату работникам учреждений, осуществляемые за счет средств бюджетов бюджетной системы Российской Федерации</t>
  </si>
  <si>
    <t>13000</t>
  </si>
  <si>
    <t xml:space="preserve"> в сфере образования</t>
  </si>
  <si>
    <t>13100</t>
  </si>
  <si>
    <t>13101</t>
  </si>
  <si>
    <t>из них за счет средств субсидий, предоставляемых автономным учреждениям</t>
  </si>
  <si>
    <t>13102</t>
  </si>
  <si>
    <t>в сфере культуры и кинематографии</t>
  </si>
  <si>
    <t>13200</t>
  </si>
  <si>
    <t>13201</t>
  </si>
  <si>
    <t>13202</t>
  </si>
  <si>
    <t>в сфере здравоохранения</t>
  </si>
  <si>
    <t>13300</t>
  </si>
  <si>
    <t xml:space="preserve"> из них за счет средств субсидий, предоставляемых бюджетным учреждениям</t>
  </si>
  <si>
    <t>13301</t>
  </si>
  <si>
    <t>13302</t>
  </si>
  <si>
    <t>в сфере социальной политики</t>
  </si>
  <si>
    <t>13400</t>
  </si>
  <si>
    <t>13401</t>
  </si>
  <si>
    <t>13402</t>
  </si>
  <si>
    <t>в сфере физической культуры и спорта</t>
  </si>
  <si>
    <t>13500</t>
  </si>
  <si>
    <t>13501</t>
  </si>
  <si>
    <t>1100</t>
  </si>
  <si>
    <t>13502</t>
  </si>
  <si>
    <t>в других сферах</t>
  </si>
  <si>
    <t>13600</t>
  </si>
  <si>
    <t>13601</t>
  </si>
  <si>
    <t>13602</t>
  </si>
  <si>
    <t>Начисления на выплаты по оплате труда</t>
  </si>
  <si>
    <t>14000</t>
  </si>
  <si>
    <t>в сфере образования</t>
  </si>
  <si>
    <t>14100</t>
  </si>
  <si>
    <t>14101</t>
  </si>
  <si>
    <t>14102</t>
  </si>
  <si>
    <t>14200</t>
  </si>
  <si>
    <t>14201</t>
  </si>
  <si>
    <t>14202</t>
  </si>
  <si>
    <t>14300</t>
  </si>
  <si>
    <t>14301</t>
  </si>
  <si>
    <t>14302</t>
  </si>
  <si>
    <t>14400</t>
  </si>
  <si>
    <t>14401</t>
  </si>
  <si>
    <t>14402</t>
  </si>
  <si>
    <t>14500</t>
  </si>
  <si>
    <t>14501</t>
  </si>
  <si>
    <t>14502</t>
  </si>
  <si>
    <t>14600</t>
  </si>
  <si>
    <t>14601</t>
  </si>
  <si>
    <t>14602</t>
  </si>
  <si>
    <t>Прирост расходов по фонду оплаты труда (с начислениями) к отчетному финансовому году</t>
  </si>
  <si>
    <t>15000</t>
  </si>
  <si>
    <t>прирост заработной платы</t>
  </si>
  <si>
    <t>15001</t>
  </si>
  <si>
    <t>работников  образования</t>
  </si>
  <si>
    <t>15100</t>
  </si>
  <si>
    <t>15101</t>
  </si>
  <si>
    <t>педагогических работников образовательных учреждений</t>
  </si>
  <si>
    <t>15110</t>
  </si>
  <si>
    <t>15111</t>
  </si>
  <si>
    <t>педагогических работников общеобразовательных учреждений</t>
  </si>
  <si>
    <t>15120</t>
  </si>
  <si>
    <t>15121</t>
  </si>
  <si>
    <t>педагогических работников дополнительного образования детей</t>
  </si>
  <si>
    <t>15130</t>
  </si>
  <si>
    <t>15131</t>
  </si>
  <si>
    <t>педагогических работников дошкольных образовательных учреждений</t>
  </si>
  <si>
    <t>15140</t>
  </si>
  <si>
    <t>15141</t>
  </si>
  <si>
    <t>преподавателей и мастеров производственного обучения образовательных учреждений среднего профессионального образования</t>
  </si>
  <si>
    <t>15160</t>
  </si>
  <si>
    <t>15161</t>
  </si>
  <si>
    <t>работников культуры</t>
  </si>
  <si>
    <t>15200</t>
  </si>
  <si>
    <t>15201</t>
  </si>
  <si>
    <t>работников здравоохранения</t>
  </si>
  <si>
    <t>15300</t>
  </si>
  <si>
    <t>15301</t>
  </si>
  <si>
    <t>врачей</t>
  </si>
  <si>
    <t>15310</t>
  </si>
  <si>
    <t>15311</t>
  </si>
  <si>
    <t>среднего медицинского персонала</t>
  </si>
  <si>
    <t>15320</t>
  </si>
  <si>
    <t>15321</t>
  </si>
  <si>
    <t>младшего медицинского персонала</t>
  </si>
  <si>
    <t>15330</t>
  </si>
  <si>
    <t>15331</t>
  </si>
  <si>
    <t>социальных работников</t>
  </si>
  <si>
    <t>15400</t>
  </si>
  <si>
    <t>15401</t>
  </si>
  <si>
    <t>работников физической культуры и спорта</t>
  </si>
  <si>
    <t>15500</t>
  </si>
  <si>
    <t>15501</t>
  </si>
  <si>
    <t>15601</t>
  </si>
  <si>
    <t>Расходы на выплату стипендий</t>
  </si>
  <si>
    <t>22340</t>
  </si>
  <si>
    <t>среднего профессионального образования</t>
  </si>
  <si>
    <t>22342</t>
  </si>
  <si>
    <t>Средний размер стипендии</t>
  </si>
  <si>
    <t>22350</t>
  </si>
  <si>
    <t>cтипендиальный фонд</t>
  </si>
  <si>
    <t>42350</t>
  </si>
  <si>
    <t>численность получателей стипендии</t>
  </si>
  <si>
    <t>52350</t>
  </si>
  <si>
    <t>22352</t>
  </si>
  <si>
    <t>cтипендиальный фонд среднего профессионального образования</t>
  </si>
  <si>
    <t>42352</t>
  </si>
  <si>
    <t>численность получателей стипендии среднего профессионального образования</t>
  </si>
  <si>
    <t>52352</t>
  </si>
  <si>
    <t>22500</t>
  </si>
  <si>
    <t xml:space="preserve">    в том числе бюджетных учреждений</t>
  </si>
  <si>
    <t>22510</t>
  </si>
  <si>
    <t>автономных учреждений</t>
  </si>
  <si>
    <t>22520</t>
  </si>
  <si>
    <t>22600</t>
  </si>
  <si>
    <t>22610</t>
  </si>
  <si>
    <t>22620</t>
  </si>
  <si>
    <t>Расходы на заработную плату работникам учреждений</t>
  </si>
  <si>
    <t>23000</t>
  </si>
  <si>
    <t>23100</t>
  </si>
  <si>
    <t>в том числе заработная плата педагогических работников (кроме воспитателей)</t>
  </si>
  <si>
    <t>23110</t>
  </si>
  <si>
    <t>из них в образовательных учреждениях дошкольных</t>
  </si>
  <si>
    <t>23111</t>
  </si>
  <si>
    <t>общеобразовательных (начального общего, основного общего, среднего (полного) общего образования</t>
  </si>
  <si>
    <t>23112</t>
  </si>
  <si>
    <t>23114</t>
  </si>
  <si>
    <t>0704</t>
  </si>
  <si>
    <t>дополнительного образования</t>
  </si>
  <si>
    <t>23115</t>
  </si>
  <si>
    <t>прочих</t>
  </si>
  <si>
    <t>23116</t>
  </si>
  <si>
    <t>заработная плата воспитателей</t>
  </si>
  <si>
    <t>23120</t>
  </si>
  <si>
    <t>23121</t>
  </si>
  <si>
    <t>23122</t>
  </si>
  <si>
    <t>23124</t>
  </si>
  <si>
    <t>23126</t>
  </si>
  <si>
    <t>23200</t>
  </si>
  <si>
    <t>23300</t>
  </si>
  <si>
    <t>в том числе заработная плата врачей (включая главных)</t>
  </si>
  <si>
    <t>23310</t>
  </si>
  <si>
    <t>больницы (диспансеры)</t>
  </si>
  <si>
    <t>23311</t>
  </si>
  <si>
    <t>0901</t>
  </si>
  <si>
    <t>амбулаторно-поликлинические учреждения</t>
  </si>
  <si>
    <t>23312</t>
  </si>
  <si>
    <t>0902</t>
  </si>
  <si>
    <t>учреждения скорой медицинской помощи</t>
  </si>
  <si>
    <t>23313</t>
  </si>
  <si>
    <t>0904</t>
  </si>
  <si>
    <t>учреждения охраны материнства и детства</t>
  </si>
  <si>
    <t>23314</t>
  </si>
  <si>
    <t>санаторно-курортные учреждения</t>
  </si>
  <si>
    <t>23315</t>
  </si>
  <si>
    <t>0905</t>
  </si>
  <si>
    <t>другие учреждения</t>
  </si>
  <si>
    <t>23316</t>
  </si>
  <si>
    <t>23320</t>
  </si>
  <si>
    <t>23321</t>
  </si>
  <si>
    <t>23322</t>
  </si>
  <si>
    <t>23323</t>
  </si>
  <si>
    <t>23324</t>
  </si>
  <si>
    <t>23325</t>
  </si>
  <si>
    <t>23326</t>
  </si>
  <si>
    <t>23330</t>
  </si>
  <si>
    <t>23331</t>
  </si>
  <si>
    <t>23332</t>
  </si>
  <si>
    <t>23333</t>
  </si>
  <si>
    <t>23334</t>
  </si>
  <si>
    <t>23335</t>
  </si>
  <si>
    <t>23336</t>
  </si>
  <si>
    <t>23400</t>
  </si>
  <si>
    <t>23500</t>
  </si>
  <si>
    <t>23600</t>
  </si>
  <si>
    <t>Средняя заработная плата в экономике региона</t>
  </si>
  <si>
    <t>23700</t>
  </si>
  <si>
    <t>Расходы на ФОТ (без начислений) в экономике региона</t>
  </si>
  <si>
    <t>43700</t>
  </si>
  <si>
    <t>Среднесписочная численность в экономике региона</t>
  </si>
  <si>
    <t>53700</t>
  </si>
  <si>
    <t>Средняя заработная плата работников государственных (муниципальных) учреждений</t>
  </si>
  <si>
    <t>23790</t>
  </si>
  <si>
    <t>Расходы на ФОТ (без начислений) работников государственных (муниципальных) учреждений</t>
  </si>
  <si>
    <t>43790</t>
  </si>
  <si>
    <t>Среднесписочная численность работников государственных (муниципальных) учреждений</t>
  </si>
  <si>
    <t>53790</t>
  </si>
  <si>
    <t>средняя заработная плата в сфере общего образования</t>
  </si>
  <si>
    <t>23710</t>
  </si>
  <si>
    <t>Расходы на ФОТ (без начислений) в сфере общего образования</t>
  </si>
  <si>
    <t>43710</t>
  </si>
  <si>
    <t>Среднесписочная численность в сфере общего образования</t>
  </si>
  <si>
    <t>53710</t>
  </si>
  <si>
    <t>средняя заработная плата педагогических работников образовательных учреждений</t>
  </si>
  <si>
    <t>23701</t>
  </si>
  <si>
    <t>Расходы на ФОТ (без начислений) педагогических работников образовательных учреждений</t>
  </si>
  <si>
    <t>43701</t>
  </si>
  <si>
    <t>Среднесписочная численность педагогических работников образовательных учреждений</t>
  </si>
  <si>
    <t>53701</t>
  </si>
  <si>
    <t>средняя заработная плата педагогических работников общеобразовательных учреждений</t>
  </si>
  <si>
    <t>23702</t>
  </si>
  <si>
    <t>Расходы на ФОТ (без начислений) педагогических работников общеобразовательных учреждений</t>
  </si>
  <si>
    <t>43702</t>
  </si>
  <si>
    <t>Среднесписочная численность педагогических работников общеобразовательных учреждений</t>
  </si>
  <si>
    <t>53702</t>
  </si>
  <si>
    <t>средняя заработная плата педагогических работников дополнительного образования детей</t>
  </si>
  <si>
    <t>23703</t>
  </si>
  <si>
    <t>Расходы на ФОТ (без начислений) педагогических работников дополнительного образования детей</t>
  </si>
  <si>
    <t>43703</t>
  </si>
  <si>
    <t>Среднесписочная численность педагогических работников дополнительного образования детей</t>
  </si>
  <si>
    <t>53703</t>
  </si>
  <si>
    <t>средняя заработная плата педагогических работников дошкольных образовательных учреждений</t>
  </si>
  <si>
    <t>23704</t>
  </si>
  <si>
    <t>Расходы на ФОТ (без начислений) педагогических работников дошкольных образовательных учреждений</t>
  </si>
  <si>
    <t>43704</t>
  </si>
  <si>
    <t>Среднесписочная численность педагогических работников дошкольных образовательных учреждений</t>
  </si>
  <si>
    <t>53704</t>
  </si>
  <si>
    <t>средняя заработная плата преподавателей и мастеров производственного обучения образовательных учреждений среднего профессионального образования</t>
  </si>
  <si>
    <t>23706</t>
  </si>
  <si>
    <t>Расходы на ФОТ (без начислений) преподавателей и мастеров производственного обучения образовательных учреждений среднего профессионального образования</t>
  </si>
  <si>
    <t>43706</t>
  </si>
  <si>
    <t>Среднесписочная численность преподавателей и мастеров производственного обучения образовательных учреждений среднего профессионального образования</t>
  </si>
  <si>
    <t>53706</t>
  </si>
  <si>
    <t>средняя заработная плата работников культуры</t>
  </si>
  <si>
    <t>23720</t>
  </si>
  <si>
    <t>Расходы на ФОТ (без начислений)  работников культуры</t>
  </si>
  <si>
    <t>43720</t>
  </si>
  <si>
    <t>Среднесписочная численность работников культуры</t>
  </si>
  <si>
    <t>53720</t>
  </si>
  <si>
    <t>средняя заработная плата работников здравоохранения</t>
  </si>
  <si>
    <t>23730</t>
  </si>
  <si>
    <t>Расходы на ФОТ (без начислений) работников здравоохранения</t>
  </si>
  <si>
    <t>43730</t>
  </si>
  <si>
    <t>Среднесписочная численность работников здравоохранения</t>
  </si>
  <si>
    <t>53730</t>
  </si>
  <si>
    <t>средняя заработная плата врачей</t>
  </si>
  <si>
    <t>23731</t>
  </si>
  <si>
    <t>Расходы на ФОТ (без начислений) врачей</t>
  </si>
  <si>
    <t>43731</t>
  </si>
  <si>
    <t>Среднесписочная численность врачей</t>
  </si>
  <si>
    <t>53731</t>
  </si>
  <si>
    <t>средняя заработная плата среднего медицинского персонала</t>
  </si>
  <si>
    <t>23732</t>
  </si>
  <si>
    <t>Расходы на ФОТ (без начислений) среднего медицинского персонала</t>
  </si>
  <si>
    <t>43732</t>
  </si>
  <si>
    <t>Среднесписочная численность среднего медицинского персонала</t>
  </si>
  <si>
    <t>53732</t>
  </si>
  <si>
    <t>средняя заработная плата младшего медицинского персонала</t>
  </si>
  <si>
    <t>23733</t>
  </si>
  <si>
    <t>Расходы на ФОТ (без начислений) младшего медицинского персонала</t>
  </si>
  <si>
    <t>43733</t>
  </si>
  <si>
    <t>Среднесписочная численность младшего медицинского персонала</t>
  </si>
  <si>
    <t>53733</t>
  </si>
  <si>
    <t>средняя заработная плата социальных работников</t>
  </si>
  <si>
    <t>23740</t>
  </si>
  <si>
    <t>Расходы на ФОТ (без начислений) социальных работников</t>
  </si>
  <si>
    <t>43740</t>
  </si>
  <si>
    <t>Среднесписочная численность социальных работников</t>
  </si>
  <si>
    <t>53740</t>
  </si>
  <si>
    <t>средняя заработная плата работников физической культуры и спорта</t>
  </si>
  <si>
    <t>23750</t>
  </si>
  <si>
    <t>Расходы на ФОТ (без начислений) работников физической культуры и спорта</t>
  </si>
  <si>
    <t>43750</t>
  </si>
  <si>
    <t>Среднесписочная численность работников физической культуры и спорта</t>
  </si>
  <si>
    <t>53750</t>
  </si>
  <si>
    <t>24000</t>
  </si>
  <si>
    <t>24100</t>
  </si>
  <si>
    <t>в том числе начисления на выплаты по оплате труда педагогических работников (кроме воспитателей)</t>
  </si>
  <si>
    <t>24110</t>
  </si>
  <si>
    <t>24111</t>
  </si>
  <si>
    <t>24112</t>
  </si>
  <si>
    <t>начального профессионального образования</t>
  </si>
  <si>
    <t>24113</t>
  </si>
  <si>
    <t>24114</t>
  </si>
  <si>
    <t>24115</t>
  </si>
  <si>
    <t>24116</t>
  </si>
  <si>
    <t>начисления на выплаты по оплате труда воспитателей</t>
  </si>
  <si>
    <t>24120</t>
  </si>
  <si>
    <t>24121</t>
  </si>
  <si>
    <t>24122</t>
  </si>
  <si>
    <t>24124</t>
  </si>
  <si>
    <t>24126</t>
  </si>
  <si>
    <t>24200</t>
  </si>
  <si>
    <t>24300</t>
  </si>
  <si>
    <t>в том числе начисления на выплаты по оплате труда врачей (ключая главных)</t>
  </si>
  <si>
    <t>24310</t>
  </si>
  <si>
    <t>24311</t>
  </si>
  <si>
    <t>24312</t>
  </si>
  <si>
    <t>24313</t>
  </si>
  <si>
    <t>24314</t>
  </si>
  <si>
    <t>24315</t>
  </si>
  <si>
    <t>24316</t>
  </si>
  <si>
    <t>24320</t>
  </si>
  <si>
    <t>24321</t>
  </si>
  <si>
    <t>24322</t>
  </si>
  <si>
    <t>24323</t>
  </si>
  <si>
    <t>24324</t>
  </si>
  <si>
    <t>24325</t>
  </si>
  <si>
    <t>24326</t>
  </si>
  <si>
    <t>24330</t>
  </si>
  <si>
    <t>24331</t>
  </si>
  <si>
    <t>24332</t>
  </si>
  <si>
    <t>24333</t>
  </si>
  <si>
    <t>24334</t>
  </si>
  <si>
    <t>24335</t>
  </si>
  <si>
    <t>24336</t>
  </si>
  <si>
    <t>24400</t>
  </si>
  <si>
    <t>24500</t>
  </si>
  <si>
    <t>24600</t>
  </si>
  <si>
    <t>25000</t>
  </si>
  <si>
    <t>25001</t>
  </si>
  <si>
    <t>25100</t>
  </si>
  <si>
    <t>25101</t>
  </si>
  <si>
    <t>25110</t>
  </si>
  <si>
    <t>25111</t>
  </si>
  <si>
    <t>25120</t>
  </si>
  <si>
    <t>25121</t>
  </si>
  <si>
    <t>25130</t>
  </si>
  <si>
    <t>25131</t>
  </si>
  <si>
    <t>25140</t>
  </si>
  <si>
    <t>25141</t>
  </si>
  <si>
    <t>25160</t>
  </si>
  <si>
    <t>25161</t>
  </si>
  <si>
    <t>работникоа культуры</t>
  </si>
  <si>
    <t>25200</t>
  </si>
  <si>
    <t>25201</t>
  </si>
  <si>
    <t>работников  здравоохранения</t>
  </si>
  <si>
    <t>25300</t>
  </si>
  <si>
    <t>25301</t>
  </si>
  <si>
    <t>25310</t>
  </si>
  <si>
    <t>25311</t>
  </si>
  <si>
    <t>25320</t>
  </si>
  <si>
    <t>25321</t>
  </si>
  <si>
    <t>25330</t>
  </si>
  <si>
    <t>25331</t>
  </si>
  <si>
    <t>25400</t>
  </si>
  <si>
    <t>25401</t>
  </si>
  <si>
    <t>25500</t>
  </si>
  <si>
    <t>25501</t>
  </si>
  <si>
    <t>000114020520500000410</t>
  </si>
  <si>
    <t>1105</t>
  </si>
  <si>
    <t>1101</t>
  </si>
  <si>
    <t>Другие вопросы  в области физической культуры и спорта</t>
  </si>
  <si>
    <t>00011105013050000120</t>
  </si>
  <si>
    <t>000 01 0301 0005 0000 710</t>
  </si>
  <si>
    <t>Прочие субсидии бюджетам муниципальных районов на повышение оплаты труда педаг.работников муниц. учреждений дополн.образования детей в соответствии с Указом Президента РФ от 01.06.2012 №761 "О нацинальной стратегии действий в интересах детей на 2012-2017г</t>
  </si>
  <si>
    <t xml:space="preserve">Прочие субсидии бюджетам муниц.районов на повышение оплаты труда работников муниц.учреждений культуры в соответствии с Указом Президента  РФ от 07.05.2012 г №597 "О мероприятиях по реализации государственной социальной политики" </t>
  </si>
  <si>
    <t>Прочие субсидии бюджетам муниципальных районов на повышение оплаты труда работников бюджетной сферы в связи с увеличением минимального размера оплаты труда</t>
  </si>
  <si>
    <t xml:space="preserve">Прочие субсидии бюджетам муниципальных районов насофинансирование строительства (реконстукции),капитального ремонта,ремонта и содержания автомобильных дорог общего пользования местного значения,а так же на капитальный ремонт и ремонт дворовых территорий многоквартирных домов населенных пунктов </t>
  </si>
  <si>
    <t>Субвенции бюджетам муниципальных районов  на исполнение отдельных госуд.полномочий Пензенской области по расчету и предоставлению дотаций на выравнивание бюджетной обеспеченности бюджетам городских,сельских поселений</t>
  </si>
  <si>
    <t>Субвенции бюджетам муниципальных районов  на администрирование расходов на исполнение  отдельных госуд.полномочий Пензенской области по расчету и предоставлению дотаций на выравнивание бюджетной обеспеченности бюджетам городских,сельских поселений</t>
  </si>
  <si>
    <t>Судебная система</t>
  </si>
  <si>
    <t>0105</t>
  </si>
  <si>
    <t>Другие вопросы в области жилищно -коммунального хозяйства</t>
  </si>
  <si>
    <t>0505</t>
  </si>
  <si>
    <t>00010302261010000110</t>
  </si>
  <si>
    <t>00010302251010000110</t>
  </si>
  <si>
    <t>00010302241010000110</t>
  </si>
  <si>
    <t>00010302231010000110</t>
  </si>
  <si>
    <t>00020230024059389150</t>
  </si>
  <si>
    <t>00020230024059387150</t>
  </si>
  <si>
    <t>00020230024059386150</t>
  </si>
  <si>
    <t>00020230024059393150</t>
  </si>
  <si>
    <t>00020230024059398150</t>
  </si>
  <si>
    <t>00020230024059399150</t>
  </si>
  <si>
    <t>000235082059338150</t>
  </si>
  <si>
    <t>0002023508405000150</t>
  </si>
  <si>
    <t>00020235118050000150</t>
  </si>
  <si>
    <t>00020223512000000150</t>
  </si>
  <si>
    <t>00020215002000000150</t>
  </si>
  <si>
    <t>00020202000000000150</t>
  </si>
  <si>
    <t>00020225497059511150</t>
  </si>
  <si>
    <t>00020202999000000150</t>
  </si>
  <si>
    <t>00020202999050000150</t>
  </si>
  <si>
    <t>0002020299059205150</t>
  </si>
  <si>
    <t>00020229999059206150</t>
  </si>
  <si>
    <t>00020202999059210150</t>
  </si>
  <si>
    <t>00020202999059224150</t>
  </si>
  <si>
    <t>00020202999059290150</t>
  </si>
  <si>
    <t>00020202999100000150</t>
  </si>
  <si>
    <t>00020229999109210150</t>
  </si>
  <si>
    <t>00020202999109290150</t>
  </si>
  <si>
    <t>00020203000000000150</t>
  </si>
  <si>
    <t>00020230022050000150</t>
  </si>
  <si>
    <t>00020230022059390150</t>
  </si>
  <si>
    <t>00020230024050000150</t>
  </si>
  <si>
    <t>00020230024059301150</t>
  </si>
  <si>
    <t>00020230024059302150</t>
  </si>
  <si>
    <t>00020230024059303150</t>
  </si>
  <si>
    <t>00020230024059305150</t>
  </si>
  <si>
    <t>00020230024059308150</t>
  </si>
  <si>
    <t>00020230024059310150</t>
  </si>
  <si>
    <t>00020230024059311150</t>
  </si>
  <si>
    <t>00020230024059330150</t>
  </si>
  <si>
    <t>00020230024059332150</t>
  </si>
  <si>
    <t>00020230024059334150</t>
  </si>
  <si>
    <t>00020230024059337150</t>
  </si>
  <si>
    <t>00020230024059346150</t>
  </si>
  <si>
    <t>00020230024059363150</t>
  </si>
  <si>
    <t>00020230024059366150</t>
  </si>
  <si>
    <t>00020230024059368150</t>
  </si>
  <si>
    <t>00020230024059369150</t>
  </si>
  <si>
    <t>00020230024059370150</t>
  </si>
  <si>
    <t>00020230024059372150</t>
  </si>
  <si>
    <t>0002023538000000150</t>
  </si>
  <si>
    <t>00020235462000000150</t>
  </si>
  <si>
    <t>00020235573000000150</t>
  </si>
  <si>
    <t>00020201000000000150</t>
  </si>
  <si>
    <t>00020215001050000150</t>
  </si>
  <si>
    <t>0002023513700000150</t>
  </si>
  <si>
    <t>Налог, взимаемый в связи с упрощенной системой налооблажения</t>
  </si>
  <si>
    <t>00010501000000000110</t>
  </si>
  <si>
    <t>00020225497059261150</t>
  </si>
  <si>
    <t>00020225555109257150</t>
  </si>
  <si>
    <t>0020225555109508150</t>
  </si>
  <si>
    <t>00020225576059251150</t>
  </si>
  <si>
    <t>Уменьшение прочих остатков денежных средств бюджетов сельских  поселений</t>
  </si>
  <si>
    <t>1 13 02995 05 000 130</t>
  </si>
  <si>
    <t>Прочие доходы от компенсации затрат бюджетов сельских поселений</t>
  </si>
  <si>
    <t>1 13 02995 10 000 130</t>
  </si>
  <si>
    <t>00020230024059385150</t>
  </si>
  <si>
    <t>00020230024059384150</t>
  </si>
  <si>
    <t>00020230024059377150</t>
  </si>
  <si>
    <t>00020230024059379150</t>
  </si>
  <si>
    <t>00020230024059380150</t>
  </si>
  <si>
    <t>00020230024059382150</t>
  </si>
  <si>
    <t>00020230024059383150</t>
  </si>
  <si>
    <t xml:space="preserve">00011105075050000120 </t>
  </si>
  <si>
    <t>Доходы от сдачи в аренду имущества, составляющего казну муниципальных районов (за исключением земельных участков)</t>
  </si>
  <si>
    <t>Государственная пошлина,сборы</t>
  </si>
  <si>
    <t>00011105010000000120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</si>
  <si>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 а  также средства от продажи  права  на заключение договоров аренды указанных земельных участков</t>
  </si>
  <si>
    <t>Доходы от сдачи в аренду имущества, находящегося в оперативном управлении органов государственной власти, органов государственной власти, органов местного самоуправления, государственных внебюджетных фондов и созданных ими учреждений (за исключением имущества бюджетных и автономных учреждений)</t>
  </si>
  <si>
    <t xml:space="preserve">1 13 02000 00 0000 000 </t>
  </si>
  <si>
    <t>Доходы от реализации имущества находящегося в оперативном управлении учреждений, находящихся в ведении органов управления муниципальных районов (за исключением имущества муниципальных бюджетных и автономных учреждений), в части реализации основных средств по указанному имуществу</t>
  </si>
  <si>
    <t>Субсидии бюджетам муниципальных районов на реализацию мероприятий по обеспечению жильем молодых семей (за счет средств Пензенской области на софинансирование средств федерального бюджета)</t>
  </si>
  <si>
    <t>Субсидии бюджетам муниципальных районов на реализацию мероприятий по обеспечению жильем молодых семей( за счет средств федерального бюджета)</t>
  </si>
  <si>
    <t>Субсидии бюджетам сельских поселений на реализацию программ формирования современной городской среды (за счет средств Пензенской области на софинансирование средств федерального бюджета)</t>
  </si>
  <si>
    <t>Субсидии бюджетам сельских поселений на реализацию программ формирования современной городской среды (за счет средств федерального бюджета)</t>
  </si>
  <si>
    <t>00020225576009534150</t>
  </si>
  <si>
    <t>Прочие субсидии бюджетам сельских поселений  на повышение оплаты труда работников муниципальных учреждений культуры в соответствии с Указом Президента РФ от 07.04.12 №597 "О мероприятиях по реализации государственной социальной политики"</t>
  </si>
  <si>
    <t>Прочие субсидии бюджетам сельских поселений  на софинансирование  строительства(реконструкции), капитального ремонта, ремонта и содержание автомобильных дорог общего пользования местного значения, а так же капитальный ремонт и ремонт дворовых территорий многоквартирных домов населенных пунктов, проездов к дворовым территориям многоквартирных домов населенных пунктов</t>
  </si>
  <si>
    <t>Субвенции бюджетам муниципальных образований  на предоставление гражданам субсидий на оплату жилого помещения и коммунальных услуг</t>
  </si>
  <si>
    <t>Субвенции местным  бюджетам  на выполнение передаваемых полномочий субъектов Российской Федерации</t>
  </si>
  <si>
    <t>Субвенции бюджетам муниципальных районов на администрирование расходов для осуществления отдельных государственных полномочий Пегзенской области по организации и осуществлению деятельности по опеке и попечительству на предоставление мер социальной поддержки, установленных Законом Пензенской области от 12.09.2006 №1098-ЗПО</t>
  </si>
  <si>
    <t>Субвенции бюджетам муниципальных  районов на выплату компенсации части родительской платы за присмотр и уход за детьми в образовательных организациях, реализующих образовательную программу дошкольного образования</t>
  </si>
  <si>
    <t>Субвенции бюджетам муниципальных районов на государственную социальную помощь студентам из малоимущих семей или студентам ,являющимся малоимущими одиноко ппроживающими гражданами</t>
  </si>
  <si>
    <t>Субвенции  бюджетам муниципальных районов на исполнение   отдельных государственных  полномочий Пензенской области  в сфере образования по финансированию муниципальных общеобразовательных организаций</t>
  </si>
  <si>
    <t>Субвенции бюджетам муниципальных районов на администрирование расходов по исполнению   отдельных государственных полномочий Пензенской области в сфере образования по финансированию муниципальных общеобразовательных организаций</t>
  </si>
  <si>
    <t>Субвенции  бюджетам муниципальных районов на  администрирование расходов для осуществления отдельных государственных полномочий Пензенской области по организации и осуществлению деятельности по  опеке и попечительству на предоставление мер, социальной поддержки, установленных Законом Пензенской области от 12.09.2006 №1098-ЗПО</t>
  </si>
  <si>
    <t xml:space="preserve">Субвенции бюджетам муниципальных районов на администрирование расходов на выплату компенсации части родительской платы за присмотр и уход за детьми в образовательных организациях,реализующих образовательную программу дошкольного образования </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</si>
  <si>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многодетным семьям  в соответствии с Законом Пензенской области «О мерах социальной поддержки многодетных семей, проживающих в сельской местности на территории Пензенской области»</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</si>
  <si>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граждан в соответствии с Законом Пензенской области " О мерах социальной поддержки  отдельных категорий квалифицированных работников, работающих и проживающих в сельских населенных пунктах и (или) рабочих поселках, поселках городского типа на территории Пензенской области"</t>
  </si>
  <si>
    <t>Субвенции бюджетам муниципальных районов на выполнение передаваемых полномочий субъектов Российской Федерации, связанных с реализацией Закона Пензенской области ' государственном пенсионном обеспечении за выслугу лет государственных гражданских служащих Пензенской области и лиц, замещающих государственные должности Пензенской области'</t>
  </si>
  <si>
    <t>Субвенции бюджетам муниципальных районов  на исполнение государственных полномочий субъектов Российской Федерации  в сфере административных правоотношений</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</si>
  <si>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мерах социальной поддержки отдельных категорий граждан, проживающих на территории Пензенской области» по ветеранам труда и труженникам тыла</t>
  </si>
  <si>
    <t>Субвенции бюджетам муниципальных районов на выполнение передаваемых полномочий субъектов Российской Федерации по социальному обслуживанию граждан, признанных нуждающимися в социальном обслуживании, за исключением социального обслуживания в организациях социального обслуживания, находящихся в ведении Пензенской области (кроме приема заявлений, обращений и документов о предоставлении социального обслуживания, принятия решения о признании гражданина нуждающимся в социальном обслуживании либо об отказе в социальном обслуживании, составления индивидуальной программы предоставления социальных услуг в указанных организациях), в соответствии с Федеральным законом от 28 декабря 2013 года №442-ФЗ «Об основах социального обслуживания граждан в Российской Федерации»</t>
  </si>
  <si>
    <t>Субвенции бюджетам муниципальных районов  на исполнение государственных полномочий по предоставлению гарантий осуществления погребения в соответствии с Федерального закона от 12 января 1996 года № 8-ФЗ «О погребении и похоронном деле»</t>
  </si>
  <si>
    <t xml:space="preserve">Субвенции бюджетам муниципальных районов  на выполнение передаваемых полномочий субъектов Российской Федерации по созданию и организации комиссий по делам несовершеннолетних и защите их прав </t>
  </si>
  <si>
    <t>Субвенции бюджетам муниципальных районов для осуществления отдельных государственных полномочий по хранению, комплектованию, учету и использованию архивных документов, относящихся к государственной собственности  Пензенской области и находящимися на территории муниципального образования</t>
  </si>
  <si>
    <t>Субвенции бюджетам  муниципальных районов на исполнение государственных полномочий на компенсацию отдельным категориям граждан оплаты взноса на капитальный ремонт общего имущества в многоквартирном доме за счет средств бюджета Пензенской области</t>
  </si>
  <si>
    <t>Субвенции бюджетам муниципальных районов на исполнение отдельных государственных полномочий Пензенской области по осуществлению денежных выплат молодым специалистам (педагогическим работникам) муниципальных дошкольных образовательных организаций, общеобразовательных организаций и образовательных организаций дополнительного образования</t>
  </si>
  <si>
    <t>Субвенции  бюджетам муниципальных районов на предоставление семьям социальных выплат на приобретение (строительство) жилья при рождении первого ребенка</t>
  </si>
  <si>
    <t>Субвенции  бюджетам муниципальных районов на исполнение отдельных   государственных  полномочий Пензенской области  в сфере образования по финансированию муниципальных дошкольных образовательных организаций</t>
  </si>
  <si>
    <t>Субвенции бюджетам на обеспечение предоставления жилых помещений детям-сиротам и детям, оставшимся без попечения родителей, и лицам из числа детей-сирот и детей, оставшихся без попечения родителей за счет бюджета Пензенской области</t>
  </si>
  <si>
    <t>Субвенции бюджетам муниципальных образований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</si>
  <si>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Субвенции бюджетам на осуществление полномочий по первичному учету на территориях, где отсутствуют военные комиссариаты</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</si>
  <si>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</si>
  <si>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Субвенции бюджетам    на осуществление переданных полномочий Российской Федерации по предоставлению отдельных мер социальной поддержки граждан, подвергшихся воздействию радиации</t>
  </si>
  <si>
    <t>Субвенции бюджетам на выплату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t>
  </si>
  <si>
    <t>Субвенции бюджетам на компенсацию отдельным категориям  граждан оплаты взноса на капитальный ремонт общего имущества в многоквартирном доме</t>
  </si>
  <si>
    <t>Субвенции бюджетам на осуществление ежемесячной выплаты в связи с рождением (усыновлением) первого ребенка</t>
  </si>
  <si>
    <t>00020230024059349150</t>
  </si>
  <si>
    <t>Субвенции бюджетам муниципальных районов на осуществление ежемесячных выплат на детей в возрасте от 3 до 7 включительно (за счет средств бюджета Пензенской области на софинансирование средств федерального бюджета)</t>
  </si>
  <si>
    <t>Иные межбюджетные трансферты</t>
  </si>
  <si>
    <t>00020240000000000150</t>
  </si>
  <si>
    <t>00020245303059713150</t>
  </si>
  <si>
    <t>Субвенции бюджетам иуниципальных районов на осуществление ежемесячных выплат на детей в возрасте от 3 до 7 летвлючительно (за счет средств федерального бюджета)</t>
  </si>
  <si>
    <t>00020230024059611150</t>
  </si>
  <si>
    <t xml:space="preserve"> Межбюджетные трансферты бюджетам муниципальных районов на ежемесячное денежное вознагрождение за классное руководство педагогическим работникам государственных и муниципальных общеобразовательных организаций</t>
  </si>
  <si>
    <t>Субсидии бюджетам сельских поселений на обеспечение комплексного развития сельских территорий (благоустройство сельских территорий за счет средств бюджета Пезенской области на софинансирование средств федерального бюджета)</t>
  </si>
  <si>
    <t>Субсидии бюджетам сельских поселений  на обеспечение комплексного  развития сельских территорий (благоустройство сельских территорий за счет средств  федерального бюджета)</t>
  </si>
  <si>
    <t>Субсидии бюджетам на организацию бесплатного горячего  питания обучающихся,получающих начальное общее образование в государственных и муниципальных образовательных организациях Пензенской области, в части затрат, связанных с приготовлением горячего питания организациями общественного питания образовательных организаций для обслуживания обучающихся(заработная плата работников, отчисления, производственный контроль,логистика, содержание и ремонт оборудования, пищеблоков и т.д)</t>
  </si>
  <si>
    <t>00020225304059248150</t>
  </si>
  <si>
    <t>Субсидии бюджетам на организацию бесплатного горячего  питания обучающихся,получающих начальное общее образование в государственных и муниципальных образовательных организациях</t>
  </si>
  <si>
    <t>Прочие безвозмездные поступления</t>
  </si>
  <si>
    <t>00020700000000000150</t>
  </si>
  <si>
    <t>Прочие безвозмездные поступления в бюджеты сельских поселений</t>
  </si>
  <si>
    <t>00020705030100000150</t>
  </si>
  <si>
    <t>Прочие безвозмездные поступления в бюджеты муниципальных районов</t>
  </si>
  <si>
    <t>00020225304059272150</t>
  </si>
  <si>
    <t>00020225304059538150</t>
  </si>
  <si>
    <t>Налог, взимаемый в связи с применением патентной системы налогооблажения</t>
  </si>
  <si>
    <t>00010504000100000110</t>
  </si>
  <si>
    <t>00010504020021000110</t>
  </si>
  <si>
    <t>00020225576059230150</t>
  </si>
  <si>
    <t>00020225576059503150</t>
  </si>
  <si>
    <t>Субсидии бюджетам муниципальных районов на обеспечение комплексного развития сельских территорий (улучшение жилищных условий граждан,проживающих на сельских территориях за счет бюджета Пензенской области на софинансировании  средств федерального бюджета)</t>
  </si>
  <si>
    <t>Субсидии бюджетам муниципальных районов  на обеспечение комплексного развития сельских  территорий (улучшение жилищных условий граждан ,проживающих на сельских территориях за счет средств федерального бюджета)</t>
  </si>
  <si>
    <t>0020229999109274150</t>
  </si>
  <si>
    <t>Прочие субсидии бюджетам сельских поселений на закупку комунальной техники</t>
  </si>
  <si>
    <t>00020230024059312150</t>
  </si>
  <si>
    <t>00020230024059316150</t>
  </si>
  <si>
    <t>Субвенции бюджетам муниципальных районов на исполнение государственных полномочий по организации и осуществлению деятельности по опеке и попечительству в отношении совершенолетних граждан</t>
  </si>
  <si>
    <t>Субвенции бюджетам муниципальных районов на исполнение государственных полномочий в сфере организации отдыха и оздоровления детей</t>
  </si>
  <si>
    <t>00020230024059318150</t>
  </si>
  <si>
    <t>Субвенции бюджетам муниципальных районов на исполнение государственных полномочий  по оказанию государственной социальной помощи на основании контракта</t>
  </si>
  <si>
    <t>0020230024059396150</t>
  </si>
  <si>
    <t>Субсидии бюджета муниципальных районов на исполнение отдельных государственных полномочий Пензенской области по организации мероприятий по осуществлении деятельности по обращению с животными без владельцев</t>
  </si>
  <si>
    <t>00020235404059317150</t>
  </si>
  <si>
    <t>00020235404059613150</t>
  </si>
  <si>
    <t>Субвенции  бюджетам муниципальных районов на оказание государственной социальной помощи на основании социальной помощи на основании социального контракта отдельным категориям граждан( за счет средств бюджета Пензенской области на софинансирование средств федерального бюджета)</t>
  </si>
  <si>
    <t>Субвенции  бюджетам муниципальных районов на оказание государственной социальной помощи на основании социальной помощи на основании социального контракта отдельным категориям граждан( за счет средств средств федерального бюджета)</t>
  </si>
  <si>
    <t>00020230024059309150</t>
  </si>
  <si>
    <t xml:space="preserve">Субвенции бюджетам муниципальных районов на исполнение государственных полномочий в сфере организации отдыха и оздоровления детей </t>
  </si>
  <si>
    <t>0310</t>
  </si>
  <si>
    <t>Уточненный план                на 2021 год</t>
  </si>
  <si>
    <t>Субвенции бюджетам на проведение Всероссийской переписи населения 2020 года</t>
  </si>
  <si>
    <t>00020203546905000150</t>
  </si>
  <si>
    <t>00020230024059314150</t>
  </si>
  <si>
    <t>Субвенция бюджетам муниципальных районов на исполнение государственных полномочий для Пензенской области по обеспечению отдыха детей в каникулярное время</t>
  </si>
  <si>
    <t>Задолженность по отмененным налогам</t>
  </si>
  <si>
    <t>18110900000000000000</t>
  </si>
  <si>
    <t>0002020024059315150</t>
  </si>
  <si>
    <t>Субвенция бюджетам муниципальных районов на администрирование расходов на  исполнение государственных полномочий для Пензенской области по обеспечению отдыха детей в каникулярное время</t>
  </si>
  <si>
    <t>00020230024059614150</t>
  </si>
  <si>
    <t>Субвенции бюджетам муниц.районов на осуществление полномочий Пензенской области по предоставлению денежной компенсации бесплатного двухразового питания обучающихся с ограниченными возможностями здоровья,осваивающих образовательные программы начального общего,основного общего и среднего общего образования на дому в соответствии с Законом Пензенской области от 04.07.2013 №2413-ЗПО "Об образовании в Пензенской области"</t>
  </si>
  <si>
    <t xml:space="preserve">                                                                       на 01.10.2021 года</t>
  </si>
  <si>
    <t>Исполнено      на                      01.10.2021г</t>
  </si>
  <si>
    <t xml:space="preserve">Возврат остатков субсидий,субвенций и иных межбюджетных трансфертов,имеющих целевое назначение , прошлых лет </t>
  </si>
  <si>
    <t>00021900000050000150</t>
  </si>
</sst>
</file>

<file path=xl/styles.xml><?xml version="1.0" encoding="utf-8"?>
<styleSheet xmlns="http://schemas.openxmlformats.org/spreadsheetml/2006/main">
  <numFmts count="3">
    <numFmt numFmtId="164" formatCode="#,##0.0"/>
    <numFmt numFmtId="165" formatCode="000000"/>
    <numFmt numFmtId="166" formatCode="###\ ###\ ###\ ###\ ##0.00"/>
  </numFmts>
  <fonts count="26">
    <font>
      <sz val="10"/>
      <name val="Arial"/>
      <family val="2"/>
    </font>
    <font>
      <b/>
      <sz val="14"/>
      <name val="Constantia"/>
      <family val="1"/>
      <charset val="204"/>
    </font>
    <font>
      <sz val="14"/>
      <name val="Constantia"/>
      <family val="1"/>
      <charset val="204"/>
    </font>
    <font>
      <sz val="14"/>
      <name val="Arial"/>
      <family val="2"/>
      <charset val="204"/>
    </font>
    <font>
      <b/>
      <sz val="10"/>
      <name val="Arial"/>
      <family val="2"/>
    </font>
    <font>
      <b/>
      <sz val="8"/>
      <name val="Arial"/>
      <family val="2"/>
      <charset val="204"/>
    </font>
    <font>
      <b/>
      <sz val="10"/>
      <name val="Arial"/>
      <family val="2"/>
      <charset val="204"/>
    </font>
    <font>
      <b/>
      <sz val="10"/>
      <color indexed="9"/>
      <name val="Arial"/>
      <family val="2"/>
      <charset val="204"/>
    </font>
    <font>
      <sz val="10"/>
      <name val="Arial"/>
      <family val="2"/>
      <charset val="204"/>
    </font>
    <font>
      <b/>
      <sz val="9"/>
      <name val="Arial"/>
      <family val="2"/>
      <charset val="204"/>
    </font>
    <font>
      <sz val="8"/>
      <name val="Arial"/>
      <family val="2"/>
      <charset val="204"/>
    </font>
    <font>
      <i/>
      <sz val="9"/>
      <name val="Arial"/>
      <family val="2"/>
      <charset val="204"/>
    </font>
    <font>
      <i/>
      <sz val="8"/>
      <name val="Arial"/>
      <family val="2"/>
      <charset val="204"/>
    </font>
    <font>
      <sz val="9"/>
      <name val="Arial"/>
      <family val="2"/>
      <charset val="204"/>
    </font>
    <font>
      <sz val="8"/>
      <color indexed="8"/>
      <name val="Arial"/>
      <family val="2"/>
      <charset val="204"/>
    </font>
    <font>
      <sz val="9"/>
      <name val="Arial"/>
      <family val="2"/>
    </font>
    <font>
      <sz val="12"/>
      <name val="Times New Roman"/>
      <family val="1"/>
      <charset val="204"/>
    </font>
    <font>
      <sz val="9"/>
      <name val="Arial Cyr"/>
      <family val="2"/>
      <charset val="204"/>
    </font>
    <font>
      <b/>
      <sz val="9"/>
      <color indexed="8"/>
      <name val="Arial"/>
      <family val="2"/>
      <charset val="204"/>
    </font>
    <font>
      <b/>
      <sz val="8"/>
      <color indexed="8"/>
      <name val="Arial"/>
      <family val="2"/>
      <charset val="204"/>
    </font>
    <font>
      <sz val="9"/>
      <color indexed="8"/>
      <name val="Arial"/>
      <family val="2"/>
    </font>
    <font>
      <b/>
      <sz val="8"/>
      <name val="Arial Cyr"/>
      <family val="2"/>
      <charset val="204"/>
    </font>
    <font>
      <b/>
      <sz val="12"/>
      <name val="Arial"/>
      <family val="2"/>
    </font>
    <font>
      <b/>
      <sz val="9"/>
      <name val="Arial Cyr"/>
      <family val="2"/>
      <charset val="204"/>
    </font>
    <font>
      <sz val="9"/>
      <color indexed="25"/>
      <name val="Arial"/>
      <family val="2"/>
      <charset val="204"/>
    </font>
    <font>
      <sz val="8"/>
      <name val="Arial"/>
      <family val="2"/>
    </font>
  </fonts>
  <fills count="3">
    <fill>
      <patternFill patternType="none"/>
    </fill>
    <fill>
      <patternFill patternType="gray125"/>
    </fill>
    <fill>
      <patternFill patternType="solid">
        <fgColor theme="0"/>
        <bgColor indexed="64"/>
      </patternFill>
    </fill>
  </fills>
  <borders count="20">
    <border>
      <left/>
      <right/>
      <top/>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style="medium">
        <color indexed="63"/>
      </left>
      <right style="medium">
        <color indexed="63"/>
      </right>
      <top style="thin">
        <color indexed="63"/>
      </top>
      <bottom style="thin">
        <color indexed="63"/>
      </bottom>
      <diagonal/>
    </border>
    <border>
      <left style="medium">
        <color indexed="63"/>
      </left>
      <right style="thin">
        <color indexed="63"/>
      </right>
      <top style="thin">
        <color indexed="63"/>
      </top>
      <bottom style="thin">
        <color indexed="63"/>
      </bottom>
      <diagonal/>
    </border>
    <border>
      <left/>
      <right style="thin">
        <color indexed="63"/>
      </right>
      <top style="thin">
        <color indexed="63"/>
      </top>
      <bottom style="thin">
        <color indexed="63"/>
      </bottom>
      <diagonal/>
    </border>
    <border>
      <left style="thin">
        <color indexed="63"/>
      </left>
      <right/>
      <top/>
      <bottom/>
      <diagonal/>
    </border>
    <border>
      <left/>
      <right style="thin">
        <color indexed="63"/>
      </right>
      <top/>
      <bottom style="thin">
        <color indexed="63"/>
      </bottom>
      <diagonal/>
    </border>
    <border>
      <left style="thin">
        <color indexed="63"/>
      </left>
      <right/>
      <top style="thin">
        <color indexed="63"/>
      </top>
      <bottom style="thin">
        <color indexed="63"/>
      </bottom>
      <diagonal/>
    </border>
    <border>
      <left/>
      <right style="thin">
        <color indexed="31"/>
      </right>
      <top style="thin">
        <color indexed="31"/>
      </top>
      <bottom style="thin">
        <color indexed="31"/>
      </bottom>
      <diagonal/>
    </border>
    <border>
      <left style="thin">
        <color indexed="31"/>
      </left>
      <right style="thin">
        <color indexed="31"/>
      </right>
      <top style="thin">
        <color indexed="31"/>
      </top>
      <bottom style="thin">
        <color indexed="31"/>
      </bottom>
      <diagonal/>
    </border>
    <border>
      <left style="thin">
        <color indexed="64"/>
      </left>
      <right style="thin">
        <color indexed="64"/>
      </right>
      <top style="thin">
        <color indexed="64"/>
      </top>
      <bottom style="thin">
        <color indexed="64"/>
      </bottom>
      <diagonal/>
    </border>
    <border>
      <left style="thin">
        <color indexed="63"/>
      </left>
      <right style="thin">
        <color indexed="63"/>
      </right>
      <top/>
      <bottom style="thin">
        <color indexed="63"/>
      </bottom>
      <diagonal/>
    </border>
    <border>
      <left/>
      <right/>
      <top/>
      <bottom style="thin">
        <color indexed="63"/>
      </bottom>
      <diagonal/>
    </border>
    <border>
      <left/>
      <right style="thin">
        <color indexed="63"/>
      </right>
      <top style="thin">
        <color indexed="63"/>
      </top>
      <bottom style="thin">
        <color indexed="64"/>
      </bottom>
      <diagonal/>
    </border>
    <border>
      <left/>
      <right style="thin">
        <color indexed="63"/>
      </right>
      <top style="thin">
        <color indexed="64"/>
      </top>
      <bottom style="thin">
        <color indexed="64"/>
      </bottom>
      <diagonal/>
    </border>
    <border>
      <left/>
      <right style="thin">
        <color indexed="63"/>
      </right>
      <top/>
      <bottom style="thin">
        <color indexed="64"/>
      </bottom>
      <diagonal/>
    </border>
    <border>
      <left style="medium">
        <color indexed="63"/>
      </left>
      <right/>
      <top style="thin">
        <color indexed="64"/>
      </top>
      <bottom style="thin">
        <color indexed="64"/>
      </bottom>
      <diagonal/>
    </border>
    <border>
      <left/>
      <right style="thin">
        <color indexed="63"/>
      </right>
      <top/>
      <bottom/>
      <diagonal/>
    </border>
    <border>
      <left/>
      <right style="thin">
        <color indexed="64"/>
      </right>
      <top style="thin">
        <color indexed="64"/>
      </top>
      <bottom style="thin">
        <color indexed="64"/>
      </bottom>
      <diagonal/>
    </border>
  </borders>
  <cellStyleXfs count="1">
    <xf numFmtId="0" fontId="0" fillId="0" borderId="0"/>
  </cellStyleXfs>
  <cellXfs count="127">
    <xf numFmtId="0" fontId="0" fillId="0" borderId="0" xfId="0"/>
    <xf numFmtId="0" fontId="0" fillId="0" borderId="0" xfId="0" applyFont="1" applyFill="1" applyAlignment="1">
      <alignment wrapText="1"/>
    </xf>
    <xf numFmtId="49" fontId="1" fillId="0" borderId="0" xfId="0" applyNumberFormat="1" applyFont="1" applyFill="1"/>
    <xf numFmtId="0" fontId="2" fillId="0" borderId="0" xfId="0" applyFont="1" applyFill="1" applyAlignment="1"/>
    <xf numFmtId="0" fontId="2" fillId="0" borderId="0" xfId="0" applyFont="1" applyFill="1" applyAlignment="1">
      <alignment wrapText="1"/>
    </xf>
    <xf numFmtId="0" fontId="3" fillId="0" borderId="0" xfId="0" applyFont="1" applyFill="1" applyAlignment="1">
      <alignment wrapText="1"/>
    </xf>
    <xf numFmtId="0" fontId="1" fillId="0" borderId="0" xfId="0" applyFont="1" applyFill="1" applyAlignment="1"/>
    <xf numFmtId="0" fontId="4" fillId="0" borderId="0" xfId="0" applyFont="1" applyFill="1" applyAlignment="1"/>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top" wrapText="1"/>
    </xf>
    <xf numFmtId="49" fontId="6" fillId="0" borderId="1" xfId="0" applyNumberFormat="1" applyFont="1" applyFill="1" applyBorder="1" applyAlignment="1">
      <alignment horizontal="center"/>
    </xf>
    <xf numFmtId="164" fontId="7" fillId="0" borderId="1" xfId="0" applyNumberFormat="1" applyFont="1" applyFill="1" applyBorder="1" applyAlignment="1">
      <alignment horizontal="right"/>
    </xf>
    <xf numFmtId="0" fontId="8" fillId="0" borderId="0" xfId="0" applyFont="1" applyFill="1" applyAlignment="1">
      <alignment wrapText="1"/>
    </xf>
    <xf numFmtId="0" fontId="9" fillId="0" borderId="1" xfId="0" applyFont="1" applyFill="1" applyBorder="1" applyAlignment="1">
      <alignment horizontal="left" vertical="top" wrapText="1"/>
    </xf>
    <xf numFmtId="49" fontId="5" fillId="0" borderId="1" xfId="0" applyNumberFormat="1" applyFont="1" applyFill="1" applyBorder="1" applyAlignment="1">
      <alignment horizontal="center"/>
    </xf>
    <xf numFmtId="164" fontId="9" fillId="0" borderId="1" xfId="0" applyNumberFormat="1" applyFont="1" applyFill="1" applyBorder="1" applyAlignment="1">
      <alignment horizontal="right"/>
    </xf>
    <xf numFmtId="0" fontId="0" fillId="0" borderId="0" xfId="0" applyFont="1" applyFill="1" applyBorder="1" applyAlignment="1">
      <alignment wrapText="1"/>
    </xf>
    <xf numFmtId="0" fontId="10" fillId="0" borderId="1" xfId="0" applyFont="1" applyFill="1" applyBorder="1" applyAlignment="1">
      <alignment horizontal="left" vertical="top" wrapText="1"/>
    </xf>
    <xf numFmtId="49" fontId="10" fillId="0" borderId="1" xfId="0" applyNumberFormat="1" applyFont="1" applyFill="1" applyBorder="1" applyAlignment="1">
      <alignment horizontal="center"/>
    </xf>
    <xf numFmtId="164" fontId="10" fillId="0" borderId="1" xfId="0" applyNumberFormat="1" applyFont="1" applyFill="1" applyBorder="1" applyAlignment="1">
      <alignment horizontal="right"/>
    </xf>
    <xf numFmtId="49" fontId="9" fillId="0" borderId="1" xfId="0" applyNumberFormat="1" applyFont="1" applyFill="1" applyBorder="1" applyAlignment="1">
      <alignment horizontal="center"/>
    </xf>
    <xf numFmtId="49" fontId="5" fillId="0" borderId="1" xfId="0" applyNumberFormat="1" applyFont="1" applyFill="1" applyBorder="1" applyAlignment="1">
      <alignment horizontal="center" vertical="top"/>
    </xf>
    <xf numFmtId="164" fontId="9" fillId="0" borderId="1" xfId="0" applyNumberFormat="1" applyFont="1" applyFill="1" applyBorder="1" applyAlignment="1">
      <alignment horizontal="right" vertical="top"/>
    </xf>
    <xf numFmtId="0" fontId="5" fillId="0" borderId="1" xfId="0" applyFont="1" applyFill="1" applyBorder="1" applyAlignment="1">
      <alignment horizontal="left" vertical="top" wrapText="1"/>
    </xf>
    <xf numFmtId="164" fontId="5" fillId="0" borderId="1" xfId="0" applyNumberFormat="1" applyFont="1" applyFill="1" applyBorder="1" applyAlignment="1">
      <alignment horizontal="right"/>
    </xf>
    <xf numFmtId="0" fontId="11" fillId="0" borderId="1" xfId="0" applyFont="1" applyFill="1" applyBorder="1" applyAlignment="1">
      <alignment horizontal="left" vertical="top" wrapText="1"/>
    </xf>
    <xf numFmtId="49" fontId="12" fillId="0" borderId="1" xfId="0" applyNumberFormat="1" applyFont="1" applyFill="1" applyBorder="1" applyAlignment="1">
      <alignment horizontal="center"/>
    </xf>
    <xf numFmtId="164" fontId="11" fillId="0" borderId="1" xfId="0" applyNumberFormat="1" applyFont="1" applyFill="1" applyBorder="1" applyAlignment="1">
      <alignment horizontal="right"/>
    </xf>
    <xf numFmtId="164" fontId="13" fillId="0" borderId="1" xfId="0" applyNumberFormat="1" applyFont="1" applyFill="1" applyBorder="1" applyAlignment="1">
      <alignment horizontal="right"/>
    </xf>
    <xf numFmtId="164" fontId="0" fillId="0" borderId="0" xfId="0" applyNumberFormat="1" applyFont="1" applyFill="1" applyAlignment="1">
      <alignment wrapText="1"/>
    </xf>
    <xf numFmtId="0" fontId="14" fillId="0" borderId="3" xfId="0" applyFont="1" applyBorder="1" applyAlignment="1">
      <alignment horizontal="left" wrapText="1"/>
    </xf>
    <xf numFmtId="49" fontId="10" fillId="0" borderId="1" xfId="0" applyNumberFormat="1" applyFont="1" applyBorder="1" applyAlignment="1" applyProtection="1">
      <alignment horizontal="left" vertical="center" wrapText="1"/>
    </xf>
    <xf numFmtId="49" fontId="10" fillId="0" borderId="1" xfId="0" applyNumberFormat="1" applyFont="1" applyBorder="1" applyAlignment="1">
      <alignment horizontal="center"/>
    </xf>
    <xf numFmtId="0" fontId="15" fillId="0" borderId="1" xfId="0" applyFont="1" applyFill="1" applyBorder="1" applyAlignment="1">
      <alignment horizontal="left" vertical="top" wrapText="1"/>
    </xf>
    <xf numFmtId="49" fontId="15" fillId="0" borderId="1" xfId="0" applyNumberFormat="1" applyFont="1" applyFill="1" applyBorder="1" applyAlignment="1">
      <alignment horizontal="center"/>
    </xf>
    <xf numFmtId="165" fontId="10" fillId="0" borderId="4" xfId="0" applyNumberFormat="1" applyFont="1" applyBorder="1" applyAlignment="1">
      <alignment horizontal="left" vertical="center" wrapText="1"/>
    </xf>
    <xf numFmtId="0" fontId="10" fillId="0" borderId="5" xfId="0" applyFont="1" applyFill="1" applyBorder="1" applyAlignment="1">
      <alignment horizontal="left" vertical="top" wrapText="1"/>
    </xf>
    <xf numFmtId="164" fontId="10" fillId="0" borderId="1" xfId="0" applyNumberFormat="1" applyFont="1" applyBorder="1" applyAlignment="1">
      <alignment horizontal="right"/>
    </xf>
    <xf numFmtId="164" fontId="16" fillId="0" borderId="6" xfId="0" applyNumberFormat="1" applyFont="1" applyFill="1" applyBorder="1" applyAlignment="1">
      <alignment horizontal="center"/>
    </xf>
    <xf numFmtId="164" fontId="16" fillId="0" borderId="7" xfId="0" applyNumberFormat="1" applyFont="1" applyBorder="1" applyAlignment="1">
      <alignment horizontal="center"/>
    </xf>
    <xf numFmtId="0" fontId="17" fillId="0" borderId="0" xfId="0" applyFont="1"/>
    <xf numFmtId="0" fontId="12" fillId="0" borderId="1" xfId="0" applyFont="1" applyFill="1" applyBorder="1" applyAlignment="1">
      <alignment horizontal="left" vertical="top" wrapText="1"/>
    </xf>
    <xf numFmtId="164" fontId="12" fillId="0" borderId="1" xfId="0" applyNumberFormat="1" applyFont="1" applyFill="1" applyBorder="1" applyAlignment="1">
      <alignment horizontal="right"/>
    </xf>
    <xf numFmtId="0" fontId="10" fillId="0" borderId="1" xfId="0" applyFont="1" applyBorder="1" applyAlignment="1">
      <alignment horizontal="justify" vertical="top" wrapText="1"/>
    </xf>
    <xf numFmtId="0" fontId="10" fillId="0" borderId="1" xfId="0" applyFont="1" applyBorder="1" applyAlignment="1">
      <alignment vertical="top" wrapText="1"/>
    </xf>
    <xf numFmtId="0" fontId="14" fillId="0" borderId="1" xfId="0" applyFont="1" applyBorder="1" applyAlignment="1">
      <alignment horizontal="justify" vertical="top" wrapText="1"/>
    </xf>
    <xf numFmtId="0" fontId="14" fillId="0" borderId="1" xfId="0" applyFont="1" applyBorder="1" applyAlignment="1">
      <alignment horizontal="left" wrapText="1"/>
    </xf>
    <xf numFmtId="0" fontId="9" fillId="0" borderId="1" xfId="0" applyFont="1" applyFill="1" applyBorder="1" applyAlignment="1">
      <alignment horizontal="center"/>
    </xf>
    <xf numFmtId="164" fontId="9" fillId="0" borderId="1" xfId="0" applyNumberFormat="1" applyFont="1" applyFill="1" applyBorder="1" applyAlignment="1"/>
    <xf numFmtId="0" fontId="9" fillId="0" borderId="8" xfId="0" applyFont="1" applyFill="1" applyBorder="1" applyAlignment="1">
      <alignment horizontal="center" vertical="top" wrapText="1"/>
    </xf>
    <xf numFmtId="164" fontId="18" fillId="0" borderId="1" xfId="0" applyNumberFormat="1" applyFont="1" applyFill="1" applyBorder="1" applyAlignment="1">
      <alignment vertical="top" wrapText="1"/>
    </xf>
    <xf numFmtId="49" fontId="18" fillId="0" borderId="1" xfId="0" applyNumberFormat="1" applyFont="1" applyFill="1" applyBorder="1" applyAlignment="1">
      <alignment horizontal="center"/>
    </xf>
    <xf numFmtId="164" fontId="18" fillId="0" borderId="1" xfId="0" applyNumberFormat="1" applyFont="1" applyFill="1" applyBorder="1" applyAlignment="1"/>
    <xf numFmtId="164" fontId="18" fillId="0" borderId="1" xfId="0" applyNumberFormat="1" applyFont="1" applyFill="1" applyBorder="1" applyAlignment="1">
      <alignment horizontal="right"/>
    </xf>
    <xf numFmtId="164" fontId="14" fillId="0" borderId="1" xfId="0" applyNumberFormat="1" applyFont="1" applyFill="1" applyBorder="1" applyAlignment="1">
      <alignment vertical="top" wrapText="1"/>
    </xf>
    <xf numFmtId="49" fontId="14" fillId="0" borderId="1" xfId="0" applyNumberFormat="1" applyFont="1" applyFill="1" applyBorder="1" applyAlignment="1">
      <alignment horizontal="center"/>
    </xf>
    <xf numFmtId="164" fontId="14" fillId="0" borderId="1" xfId="0" applyNumberFormat="1" applyFont="1" applyFill="1" applyBorder="1" applyAlignment="1"/>
    <xf numFmtId="164" fontId="14" fillId="0" borderId="1" xfId="0" applyNumberFormat="1" applyFont="1" applyFill="1" applyBorder="1" applyAlignment="1">
      <alignment horizontal="right"/>
    </xf>
    <xf numFmtId="49" fontId="18" fillId="0" borderId="1" xfId="0" applyNumberFormat="1" applyFont="1" applyFill="1" applyBorder="1" applyAlignment="1"/>
    <xf numFmtId="0" fontId="9" fillId="0" borderId="1" xfId="0" applyFont="1" applyFill="1" applyBorder="1"/>
    <xf numFmtId="49" fontId="13" fillId="0" borderId="1" xfId="0" applyNumberFormat="1" applyFont="1" applyFill="1" applyBorder="1" applyAlignment="1"/>
    <xf numFmtId="164" fontId="9" fillId="0" borderId="1" xfId="0" applyNumberFormat="1" applyFont="1" applyFill="1" applyBorder="1"/>
    <xf numFmtId="4" fontId="13" fillId="0" borderId="1" xfId="0" applyNumberFormat="1" applyFont="1" applyFill="1" applyBorder="1" applyAlignment="1">
      <alignment horizontal="right"/>
    </xf>
    <xf numFmtId="0" fontId="18" fillId="0" borderId="1" xfId="0" applyFont="1" applyFill="1" applyBorder="1" applyAlignment="1">
      <alignment horizontal="left" vertical="top" wrapText="1"/>
    </xf>
    <xf numFmtId="49" fontId="19" fillId="0" borderId="1" xfId="0" applyNumberFormat="1" applyFont="1" applyFill="1" applyBorder="1" applyAlignment="1">
      <alignment horizontal="center" vertical="top"/>
    </xf>
    <xf numFmtId="164" fontId="9" fillId="0" borderId="1" xfId="0" applyNumberFormat="1" applyFont="1" applyFill="1" applyBorder="1" applyAlignment="1">
      <alignment vertical="top"/>
    </xf>
    <xf numFmtId="0" fontId="14" fillId="0" borderId="1" xfId="0" applyFont="1" applyFill="1" applyBorder="1" applyAlignment="1">
      <alignment horizontal="left" vertical="top" wrapText="1"/>
    </xf>
    <xf numFmtId="164" fontId="10" fillId="0" borderId="1" xfId="0" applyNumberFormat="1" applyFont="1" applyFill="1" applyBorder="1"/>
    <xf numFmtId="0" fontId="20" fillId="0" borderId="1" xfId="0" applyNumberFormat="1" applyFont="1" applyFill="1" applyBorder="1" applyAlignment="1">
      <alignment horizontal="left" vertical="top" wrapText="1"/>
    </xf>
    <xf numFmtId="164" fontId="13" fillId="0" borderId="1" xfId="0" applyNumberFormat="1" applyFont="1" applyFill="1" applyBorder="1"/>
    <xf numFmtId="0" fontId="20" fillId="0" borderId="1" xfId="0" applyFont="1" applyFill="1" applyBorder="1" applyAlignment="1">
      <alignment horizontal="left" vertical="top" wrapText="1"/>
    </xf>
    <xf numFmtId="0" fontId="19" fillId="0" borderId="1" xfId="0" applyFont="1" applyFill="1" applyBorder="1" applyAlignment="1">
      <alignment horizontal="center"/>
    </xf>
    <xf numFmtId="4" fontId="9" fillId="0" borderId="1" xfId="0" applyNumberFormat="1" applyFont="1" applyFill="1" applyBorder="1" applyAlignment="1">
      <alignment horizontal="right"/>
    </xf>
    <xf numFmtId="0" fontId="0" fillId="0" borderId="0" xfId="0" applyFill="1"/>
    <xf numFmtId="0" fontId="21" fillId="0" borderId="0" xfId="0" applyFont="1" applyFill="1" applyAlignment="1">
      <alignment horizontal="center"/>
    </xf>
    <xf numFmtId="0" fontId="5" fillId="0" borderId="0" xfId="0" applyFont="1" applyFill="1"/>
    <xf numFmtId="0" fontId="5" fillId="0" borderId="0" xfId="0" applyFont="1" applyFill="1" applyAlignment="1">
      <alignment wrapText="1"/>
    </xf>
    <xf numFmtId="0" fontId="21" fillId="0" borderId="0" xfId="0" applyFont="1" applyFill="1" applyAlignment="1">
      <alignment horizontal="left"/>
    </xf>
    <xf numFmtId="0" fontId="5" fillId="0" borderId="0" xfId="0" applyFont="1" applyFill="1" applyAlignment="1"/>
    <xf numFmtId="0" fontId="0" fillId="0" borderId="0" xfId="0" applyFont="1" applyFill="1"/>
    <xf numFmtId="0" fontId="0" fillId="0" borderId="0" xfId="0" applyFont="1" applyFill="1" applyAlignment="1">
      <alignment horizontal="center"/>
    </xf>
    <xf numFmtId="4" fontId="0" fillId="0" borderId="0" xfId="0" applyNumberFormat="1" applyFont="1" applyFill="1"/>
    <xf numFmtId="4" fontId="0" fillId="0" borderId="0" xfId="0" applyNumberFormat="1" applyFont="1" applyFill="1" applyAlignment="1"/>
    <xf numFmtId="0" fontId="0" fillId="0" borderId="0" xfId="0" applyFont="1" applyFill="1" applyAlignment="1"/>
    <xf numFmtId="0" fontId="0" fillId="0" borderId="0" xfId="0" applyFont="1" applyAlignment="1">
      <alignment horizontal="center"/>
    </xf>
    <xf numFmtId="0" fontId="23" fillId="0" borderId="1" xfId="0" applyFont="1" applyFill="1" applyBorder="1" applyAlignment="1">
      <alignment horizontal="center" vertical="top" wrapText="1"/>
    </xf>
    <xf numFmtId="49" fontId="23" fillId="0" borderId="1" xfId="0" applyNumberFormat="1" applyFont="1" applyFill="1" applyBorder="1" applyAlignment="1">
      <alignment horizontal="center" vertical="top" wrapText="1"/>
    </xf>
    <xf numFmtId="4" fontId="23" fillId="0" borderId="1" xfId="0" applyNumberFormat="1" applyFont="1" applyFill="1" applyBorder="1" applyAlignment="1">
      <alignment horizontal="center" vertical="top" wrapText="1"/>
    </xf>
    <xf numFmtId="4" fontId="15" fillId="0" borderId="9" xfId="0" applyNumberFormat="1" applyFont="1" applyFill="1" applyBorder="1" applyAlignment="1">
      <alignment horizontal="center" vertical="top" wrapText="1"/>
    </xf>
    <xf numFmtId="4" fontId="15" fillId="0" borderId="10" xfId="0" applyNumberFormat="1" applyFont="1" applyFill="1" applyBorder="1" applyAlignment="1">
      <alignment horizontal="center" vertical="top" wrapText="1"/>
    </xf>
    <xf numFmtId="0" fontId="15" fillId="0" borderId="1" xfId="0" applyFont="1" applyFill="1" applyBorder="1" applyAlignment="1">
      <alignment horizontal="center"/>
    </xf>
    <xf numFmtId="164" fontId="13" fillId="0" borderId="1" xfId="0" applyNumberFormat="1" applyFont="1" applyFill="1" applyBorder="1" applyAlignment="1"/>
    <xf numFmtId="166" fontId="24" fillId="0" borderId="2" xfId="0" applyNumberFormat="1" applyFont="1" applyFill="1" applyBorder="1" applyAlignment="1">
      <alignment horizontal="right"/>
    </xf>
    <xf numFmtId="166" fontId="24" fillId="0" borderId="2" xfId="0" applyNumberFormat="1" applyFont="1" applyFill="1" applyBorder="1" applyAlignment="1">
      <alignment horizontal="center"/>
    </xf>
    <xf numFmtId="164" fontId="10" fillId="0" borderId="1" xfId="0" applyNumberFormat="1" applyFont="1" applyBorder="1" applyAlignment="1">
      <alignment horizontal="center"/>
    </xf>
    <xf numFmtId="49" fontId="25" fillId="0" borderId="1" xfId="0" applyNumberFormat="1" applyFont="1" applyFill="1" applyBorder="1" applyAlignment="1">
      <alignment horizontal="center"/>
    </xf>
    <xf numFmtId="49" fontId="10" fillId="0" borderId="4" xfId="0" applyNumberFormat="1" applyFont="1" applyBorder="1" applyAlignment="1">
      <alignment horizontal="left" vertical="center" wrapText="1"/>
    </xf>
    <xf numFmtId="0" fontId="10" fillId="0" borderId="1" xfId="0" applyFont="1" applyBorder="1" applyAlignment="1">
      <alignment horizontal="left" vertical="top" wrapText="1"/>
    </xf>
    <xf numFmtId="0" fontId="10" fillId="0" borderId="5" xfId="0" applyFont="1" applyBorder="1" applyAlignment="1">
      <alignment horizontal="left" vertical="top" wrapText="1"/>
    </xf>
    <xf numFmtId="0" fontId="10" fillId="0" borderId="5" xfId="0" applyFont="1" applyBorder="1" applyAlignment="1">
      <alignment horizontal="left" wrapText="1"/>
    </xf>
    <xf numFmtId="164" fontId="11" fillId="0" borderId="5" xfId="0" applyNumberFormat="1" applyFont="1" applyFill="1" applyBorder="1" applyAlignment="1">
      <alignment horizontal="right"/>
    </xf>
    <xf numFmtId="49" fontId="10" fillId="0" borderId="12" xfId="0" applyNumberFormat="1" applyFont="1" applyFill="1" applyBorder="1" applyAlignment="1">
      <alignment horizontal="center"/>
    </xf>
    <xf numFmtId="49" fontId="14" fillId="0" borderId="11" xfId="0" applyNumberFormat="1" applyFont="1" applyBorder="1" applyAlignment="1">
      <alignment horizontal="center" vertical="center"/>
    </xf>
    <xf numFmtId="0" fontId="10" fillId="0" borderId="5" xfId="0" applyNumberFormat="1" applyFont="1" applyBorder="1" applyAlignment="1">
      <alignment horizontal="left" wrapText="1"/>
    </xf>
    <xf numFmtId="49" fontId="14" fillId="0" borderId="0" xfId="0" applyNumberFormat="1" applyFont="1" applyBorder="1" applyAlignment="1">
      <alignment horizontal="center" vertical="center"/>
    </xf>
    <xf numFmtId="0" fontId="14" fillId="0" borderId="13" xfId="0" applyFont="1" applyBorder="1" applyAlignment="1">
      <alignment horizontal="left" wrapText="1"/>
    </xf>
    <xf numFmtId="0" fontId="14" fillId="0" borderId="11" xfId="0" applyFont="1" applyBorder="1" applyAlignment="1">
      <alignment horizontal="left" wrapText="1"/>
    </xf>
    <xf numFmtId="0" fontId="10" fillId="0" borderId="0" xfId="0" applyFont="1" applyAlignment="1">
      <alignment wrapText="1"/>
    </xf>
    <xf numFmtId="0" fontId="10" fillId="0" borderId="14" xfId="0" applyFont="1" applyBorder="1" applyAlignment="1">
      <alignment wrapText="1"/>
    </xf>
    <xf numFmtId="0" fontId="10" fillId="0" borderId="15" xfId="0" applyFont="1" applyBorder="1" applyAlignment="1">
      <alignment wrapText="1"/>
    </xf>
    <xf numFmtId="0" fontId="10" fillId="0" borderId="16" xfId="0" applyFont="1" applyBorder="1" applyAlignment="1">
      <alignment wrapText="1"/>
    </xf>
    <xf numFmtId="0" fontId="10" fillId="0" borderId="11" xfId="0" applyNumberFormat="1" applyFont="1" applyBorder="1" applyAlignment="1" applyProtection="1">
      <alignment horizontal="left" vertical="center" wrapText="1"/>
    </xf>
    <xf numFmtId="0" fontId="9" fillId="0" borderId="12" xfId="0" applyFont="1" applyFill="1" applyBorder="1" applyAlignment="1">
      <alignment horizontal="left" vertical="top" wrapText="1"/>
    </xf>
    <xf numFmtId="0" fontId="10" fillId="0" borderId="16" xfId="0" applyNumberFormat="1" applyFont="1" applyBorder="1" applyAlignment="1" applyProtection="1">
      <alignment horizontal="left" vertical="center" wrapText="1"/>
    </xf>
    <xf numFmtId="0" fontId="5" fillId="0" borderId="15" xfId="0" applyNumberFormat="1" applyFont="1" applyBorder="1" applyAlignment="1" applyProtection="1">
      <alignment horizontal="left" vertical="center" wrapText="1"/>
    </xf>
    <xf numFmtId="49" fontId="14" fillId="0" borderId="17" xfId="0" applyNumberFormat="1" applyFont="1" applyBorder="1" applyAlignment="1">
      <alignment horizontal="center" vertical="center"/>
    </xf>
    <xf numFmtId="164" fontId="12" fillId="2" borderId="1" xfId="0" applyNumberFormat="1" applyFont="1" applyFill="1" applyBorder="1" applyAlignment="1">
      <alignment horizontal="right"/>
    </xf>
    <xf numFmtId="164" fontId="10" fillId="2" borderId="1" xfId="0" applyNumberFormat="1" applyFont="1" applyFill="1" applyBorder="1" applyAlignment="1">
      <alignment horizontal="right"/>
    </xf>
    <xf numFmtId="0" fontId="5" fillId="0" borderId="18" xfId="0" applyNumberFormat="1" applyFont="1" applyBorder="1" applyAlignment="1" applyProtection="1">
      <alignment horizontal="left" vertical="center" wrapText="1"/>
    </xf>
    <xf numFmtId="49" fontId="10" fillId="0" borderId="5" xfId="0" applyNumberFormat="1" applyFont="1" applyFill="1" applyBorder="1" applyAlignment="1">
      <alignment horizontal="center"/>
    </xf>
    <xf numFmtId="0" fontId="14" fillId="0" borderId="19" xfId="0" applyFont="1" applyBorder="1" applyAlignment="1">
      <alignment horizontal="left" wrapText="1"/>
    </xf>
    <xf numFmtId="164" fontId="11" fillId="2" borderId="5" xfId="0" applyNumberFormat="1" applyFont="1" applyFill="1" applyBorder="1" applyAlignment="1">
      <alignment horizontal="right"/>
    </xf>
    <xf numFmtId="0" fontId="10" fillId="0" borderId="0" xfId="0" applyFont="1" applyBorder="1" applyAlignment="1">
      <alignment horizontal="left" wrapText="1"/>
    </xf>
    <xf numFmtId="49" fontId="5" fillId="0" borderId="5" xfId="0" applyNumberFormat="1" applyFont="1" applyFill="1" applyBorder="1" applyAlignment="1">
      <alignment horizontal="center"/>
    </xf>
    <xf numFmtId="0" fontId="5" fillId="0" borderId="19" xfId="0" applyNumberFormat="1" applyFont="1" applyBorder="1" applyAlignment="1" applyProtection="1">
      <alignment horizontal="left" vertical="center" wrapText="1"/>
    </xf>
    <xf numFmtId="0" fontId="10" fillId="0" borderId="19" xfId="0" applyNumberFormat="1" applyFont="1" applyBorder="1" applyAlignment="1" applyProtection="1">
      <alignment horizontal="left" vertical="center" wrapText="1"/>
    </xf>
    <xf numFmtId="0" fontId="22" fillId="0" borderId="0" xfId="0" applyFont="1" applyFill="1" applyBorder="1" applyAlignment="1">
      <alignment horizontal="center" vertical="top" wrapText="1"/>
    </xf>
  </cellXfs>
  <cellStyles count="1">
    <cellStyle name="Обычный"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BFC5D2"/>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1A1A1A"/>
    </indexedColors>
  </colors>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G223"/>
  <sheetViews>
    <sheetView showZeros="0" tabSelected="1" zoomScale="140" zoomScaleNormal="140" workbookViewId="0">
      <pane xSplit="2" ySplit="7" topLeftCell="C181" activePane="bottomRight" state="frozen"/>
      <selection pane="topRight" activeCell="C1" sqref="C1"/>
      <selection pane="bottomLeft" activeCell="A119" sqref="A119"/>
      <selection pane="bottomRight" activeCell="D175" sqref="D175"/>
    </sheetView>
  </sheetViews>
  <sheetFormatPr defaultColWidth="9.42578125" defaultRowHeight="12.75"/>
  <cols>
    <col min="1" max="1" width="51.140625" style="1" customWidth="1"/>
    <col min="2" max="2" width="20.140625" style="1" customWidth="1"/>
    <col min="3" max="3" width="13.85546875" style="1" customWidth="1"/>
    <col min="4" max="4" width="10.7109375" style="1" customWidth="1"/>
    <col min="5" max="5" width="10.140625" style="1" customWidth="1"/>
    <col min="6" max="6" width="12.7109375" style="1" customWidth="1"/>
    <col min="7" max="7" width="11.42578125" style="1" customWidth="1"/>
    <col min="8" max="16384" width="9.42578125" style="1"/>
  </cols>
  <sheetData>
    <row r="1" spans="1:5" ht="18.75">
      <c r="A1" s="2" t="s">
        <v>0</v>
      </c>
      <c r="B1" s="3"/>
      <c r="C1" s="4"/>
      <c r="D1" s="4"/>
      <c r="E1" s="5"/>
    </row>
    <row r="2" spans="1:5" ht="18.75">
      <c r="A2" s="2" t="s">
        <v>1</v>
      </c>
      <c r="B2" s="6"/>
      <c r="C2" s="4"/>
      <c r="D2" s="4"/>
      <c r="E2" s="5"/>
    </row>
    <row r="3" spans="1:5" ht="18.75">
      <c r="A3" s="6" t="s">
        <v>1155</v>
      </c>
      <c r="B3" s="6"/>
      <c r="C3" s="4"/>
      <c r="D3" s="4"/>
      <c r="E3" s="5"/>
    </row>
    <row r="4" spans="1:5">
      <c r="A4" s="7"/>
      <c r="B4" s="7"/>
    </row>
    <row r="5" spans="1:5" ht="35.25" customHeight="1">
      <c r="A5" s="8" t="s">
        <v>2</v>
      </c>
      <c r="B5" s="8" t="s">
        <v>3</v>
      </c>
      <c r="C5" s="8" t="s">
        <v>1144</v>
      </c>
      <c r="D5" s="8" t="s">
        <v>1156</v>
      </c>
      <c r="E5" s="8" t="s">
        <v>4</v>
      </c>
    </row>
    <row r="6" spans="1:5" s="12" customFormat="1">
      <c r="A6" s="9" t="s">
        <v>5</v>
      </c>
      <c r="B6" s="10"/>
      <c r="C6" s="11">
        <f>C7+C55</f>
        <v>347778.6</v>
      </c>
      <c r="D6" s="11">
        <f>D7+D55</f>
        <v>247271.50000000006</v>
      </c>
      <c r="E6" s="11">
        <f t="shared" ref="E6:E76" si="0">D6/C6*100</f>
        <v>71.100263213435227</v>
      </c>
    </row>
    <row r="7" spans="1:5" s="16" customFormat="1">
      <c r="A7" s="13" t="s">
        <v>6</v>
      </c>
      <c r="B7" s="14" t="s">
        <v>7</v>
      </c>
      <c r="C7" s="15">
        <f>C8+C10+C16+C25+C28+C30+C43+C48+C53+C45</f>
        <v>49416.100000000006</v>
      </c>
      <c r="D7" s="15">
        <f>D8+D10+D16+D25+D28+D30+D43+D48+D53+D45+D54+D29</f>
        <v>34673.9</v>
      </c>
      <c r="E7" s="15">
        <f t="shared" si="0"/>
        <v>70.167212710027698</v>
      </c>
    </row>
    <row r="8" spans="1:5" s="16" customFormat="1">
      <c r="A8" s="13" t="s">
        <v>8</v>
      </c>
      <c r="B8" s="14" t="s">
        <v>9</v>
      </c>
      <c r="C8" s="15">
        <f>C9</f>
        <v>13456</v>
      </c>
      <c r="D8" s="15">
        <f>D9</f>
        <v>9319.7000000000007</v>
      </c>
      <c r="E8" s="15">
        <f t="shared" si="0"/>
        <v>69.26055291319858</v>
      </c>
    </row>
    <row r="9" spans="1:5">
      <c r="A9" s="17" t="s">
        <v>10</v>
      </c>
      <c r="B9" s="18" t="s">
        <v>11</v>
      </c>
      <c r="C9" s="19">
        <v>13456</v>
      </c>
      <c r="D9" s="19">
        <v>9319.7000000000007</v>
      </c>
      <c r="E9" s="15">
        <f t="shared" si="0"/>
        <v>69.26055291319858</v>
      </c>
    </row>
    <row r="10" spans="1:5" ht="24">
      <c r="A10" s="13" t="s">
        <v>12</v>
      </c>
      <c r="B10" s="14" t="s">
        <v>13</v>
      </c>
      <c r="C10" s="15">
        <f>C11</f>
        <v>6791.2</v>
      </c>
      <c r="D10" s="15">
        <f>D11</f>
        <v>5035.9000000000005</v>
      </c>
      <c r="E10" s="15">
        <f t="shared" si="0"/>
        <v>74.153316056072569</v>
      </c>
    </row>
    <row r="11" spans="1:5" ht="25.5" customHeight="1">
      <c r="A11" s="17" t="s">
        <v>14</v>
      </c>
      <c r="B11" s="18" t="s">
        <v>15</v>
      </c>
      <c r="C11" s="19">
        <f>C12+C13+C14+C15</f>
        <v>6791.2</v>
      </c>
      <c r="D11" s="19">
        <f>D12+D13+D14+D15</f>
        <v>5035.9000000000005</v>
      </c>
      <c r="E11" s="15">
        <f t="shared" si="0"/>
        <v>74.153316056072569</v>
      </c>
    </row>
    <row r="12" spans="1:5" ht="47.25" customHeight="1">
      <c r="A12" s="17" t="s">
        <v>16</v>
      </c>
      <c r="B12" s="18" t="s">
        <v>986</v>
      </c>
      <c r="C12" s="19">
        <v>3118.3</v>
      </c>
      <c r="D12" s="19">
        <v>2284.1999999999998</v>
      </c>
      <c r="E12" s="15">
        <f t="shared" si="0"/>
        <v>73.251451111182362</v>
      </c>
    </row>
    <row r="13" spans="1:5" ht="59.25" customHeight="1">
      <c r="A13" s="17" t="s">
        <v>17</v>
      </c>
      <c r="B13" s="18" t="s">
        <v>985</v>
      </c>
      <c r="C13" s="19">
        <v>17.7</v>
      </c>
      <c r="D13" s="19">
        <v>16.3</v>
      </c>
      <c r="E13" s="15">
        <f t="shared" si="0"/>
        <v>92.090395480225993</v>
      </c>
    </row>
    <row r="14" spans="1:5" ht="46.5" customHeight="1">
      <c r="A14" s="17" t="s">
        <v>18</v>
      </c>
      <c r="B14" s="18" t="s">
        <v>984</v>
      </c>
      <c r="C14" s="19">
        <v>4101.8999999999996</v>
      </c>
      <c r="D14" s="19">
        <v>3138.6</v>
      </c>
      <c r="E14" s="15">
        <f t="shared" si="0"/>
        <v>76.515760988810072</v>
      </c>
    </row>
    <row r="15" spans="1:5" ht="46.5" customHeight="1">
      <c r="A15" s="17" t="s">
        <v>19</v>
      </c>
      <c r="B15" s="18" t="s">
        <v>983</v>
      </c>
      <c r="C15" s="19">
        <v>-446.7</v>
      </c>
      <c r="D15" s="19">
        <v>-403.2</v>
      </c>
      <c r="E15" s="15">
        <f t="shared" si="0"/>
        <v>90.261920752182661</v>
      </c>
    </row>
    <row r="16" spans="1:5">
      <c r="A16" s="13" t="s">
        <v>20</v>
      </c>
      <c r="B16" s="20" t="s">
        <v>21</v>
      </c>
      <c r="C16" s="15">
        <f>C19+C21+C17+C23</f>
        <v>7398</v>
      </c>
      <c r="D16" s="15">
        <f>D19+D21+D17+D23</f>
        <v>8055</v>
      </c>
      <c r="E16" s="15">
        <f t="shared" si="0"/>
        <v>108.88077858880779</v>
      </c>
    </row>
    <row r="17" spans="1:5" ht="15" customHeight="1">
      <c r="A17" s="17" t="s">
        <v>1038</v>
      </c>
      <c r="B17" s="18" t="s">
        <v>1039</v>
      </c>
      <c r="C17" s="28">
        <f>C18</f>
        <v>424</v>
      </c>
      <c r="D17" s="28">
        <f>D18</f>
        <v>310.7</v>
      </c>
      <c r="E17" s="15">
        <f t="shared" si="0"/>
        <v>73.278301886792448</v>
      </c>
    </row>
    <row r="18" spans="1:5" s="12" customFormat="1" ht="13.5" customHeight="1">
      <c r="A18" s="17" t="s">
        <v>1038</v>
      </c>
      <c r="B18" s="18" t="s">
        <v>1039</v>
      </c>
      <c r="C18" s="28">
        <v>424</v>
      </c>
      <c r="D18" s="28">
        <v>310.7</v>
      </c>
      <c r="E18" s="15">
        <f t="shared" si="0"/>
        <v>73.278301886792448</v>
      </c>
    </row>
    <row r="19" spans="1:5" ht="14.25" customHeight="1">
      <c r="A19" s="17" t="s">
        <v>22</v>
      </c>
      <c r="B19" s="18" t="s">
        <v>23</v>
      </c>
      <c r="C19" s="19">
        <f>C20</f>
        <v>389</v>
      </c>
      <c r="D19" s="19">
        <f>D20</f>
        <v>411.2</v>
      </c>
      <c r="E19" s="15">
        <f t="shared" si="0"/>
        <v>105.70694087403598</v>
      </c>
    </row>
    <row r="20" spans="1:5" ht="15.75" customHeight="1">
      <c r="A20" s="17" t="s">
        <v>22</v>
      </c>
      <c r="B20" s="18" t="s">
        <v>24</v>
      </c>
      <c r="C20" s="19">
        <v>389</v>
      </c>
      <c r="D20" s="19">
        <v>411.2</v>
      </c>
      <c r="E20" s="15">
        <f t="shared" si="0"/>
        <v>105.70694087403598</v>
      </c>
    </row>
    <row r="21" spans="1:5">
      <c r="A21" s="17" t="s">
        <v>25</v>
      </c>
      <c r="B21" s="18" t="s">
        <v>26</v>
      </c>
      <c r="C21" s="19">
        <f>C22</f>
        <v>5993.4</v>
      </c>
      <c r="D21" s="19">
        <f>D22</f>
        <v>6642</v>
      </c>
      <c r="E21" s="15">
        <f t="shared" si="0"/>
        <v>110.82190409450396</v>
      </c>
    </row>
    <row r="22" spans="1:5">
      <c r="A22" s="17" t="s">
        <v>25</v>
      </c>
      <c r="B22" s="18" t="s">
        <v>27</v>
      </c>
      <c r="C22" s="19">
        <v>5993.4</v>
      </c>
      <c r="D22" s="19">
        <v>6642</v>
      </c>
      <c r="E22" s="15">
        <f t="shared" si="0"/>
        <v>110.82190409450396</v>
      </c>
    </row>
    <row r="23" spans="1:5" ht="22.5">
      <c r="A23" s="17" t="s">
        <v>1120</v>
      </c>
      <c r="B23" s="18" t="s">
        <v>1121</v>
      </c>
      <c r="C23" s="19">
        <f>C24</f>
        <v>591.6</v>
      </c>
      <c r="D23" s="19">
        <f>D24</f>
        <v>691.1</v>
      </c>
      <c r="E23" s="15"/>
    </row>
    <row r="24" spans="1:5" ht="22.5">
      <c r="A24" s="17" t="s">
        <v>1120</v>
      </c>
      <c r="B24" s="18" t="s">
        <v>1122</v>
      </c>
      <c r="C24" s="19">
        <v>591.6</v>
      </c>
      <c r="D24" s="19">
        <v>691.1</v>
      </c>
      <c r="E24" s="15"/>
    </row>
    <row r="25" spans="1:5">
      <c r="A25" s="13" t="s">
        <v>28</v>
      </c>
      <c r="B25" s="14" t="s">
        <v>29</v>
      </c>
      <c r="C25" s="15">
        <f>SUM(C26:C27)</f>
        <v>14962.7</v>
      </c>
      <c r="D25" s="15">
        <f>SUM(D26:D27)</f>
        <v>8265.7999999999993</v>
      </c>
      <c r="E25" s="15">
        <f t="shared" si="0"/>
        <v>55.242703522759918</v>
      </c>
    </row>
    <row r="26" spans="1:5">
      <c r="A26" s="17" t="s">
        <v>30</v>
      </c>
      <c r="B26" s="18" t="s">
        <v>31</v>
      </c>
      <c r="C26" s="19">
        <v>1197</v>
      </c>
      <c r="D26" s="19">
        <v>124.8</v>
      </c>
      <c r="E26" s="15">
        <f t="shared" si="0"/>
        <v>10.426065162907268</v>
      </c>
    </row>
    <row r="27" spans="1:5">
      <c r="A27" s="17" t="s">
        <v>32</v>
      </c>
      <c r="B27" s="18" t="s">
        <v>33</v>
      </c>
      <c r="C27" s="19">
        <v>13765.7</v>
      </c>
      <c r="D27" s="19">
        <v>8141</v>
      </c>
      <c r="E27" s="15">
        <f t="shared" si="0"/>
        <v>59.139745890147246</v>
      </c>
    </row>
    <row r="28" spans="1:5">
      <c r="A28" s="13" t="s">
        <v>1057</v>
      </c>
      <c r="B28" s="14" t="s">
        <v>34</v>
      </c>
      <c r="C28" s="15">
        <v>1080</v>
      </c>
      <c r="D28" s="15">
        <v>727.6</v>
      </c>
      <c r="E28" s="15">
        <f t="shared" si="0"/>
        <v>67.370370370370367</v>
      </c>
    </row>
    <row r="29" spans="1:5">
      <c r="A29" s="13" t="s">
        <v>1149</v>
      </c>
      <c r="B29" s="14" t="s">
        <v>1150</v>
      </c>
      <c r="C29" s="15"/>
      <c r="D29" s="15">
        <v>-1.4</v>
      </c>
      <c r="E29" s="15"/>
    </row>
    <row r="30" spans="1:5" ht="24" customHeight="1">
      <c r="A30" s="13" t="s">
        <v>35</v>
      </c>
      <c r="B30" s="21" t="s">
        <v>36</v>
      </c>
      <c r="C30" s="22">
        <f>C31+C40+C39</f>
        <v>3488.5999999999995</v>
      </c>
      <c r="D30" s="22">
        <f>D31+D40+D39</f>
        <v>2168.3999999999996</v>
      </c>
      <c r="E30" s="22">
        <f t="shared" si="0"/>
        <v>62.156739093045921</v>
      </c>
    </row>
    <row r="31" spans="1:5" ht="58.5" customHeight="1">
      <c r="A31" s="17" t="s">
        <v>37</v>
      </c>
      <c r="B31" s="18" t="s">
        <v>38</v>
      </c>
      <c r="C31" s="19">
        <f>C32+C34+C36</f>
        <v>2881.2</v>
      </c>
      <c r="D31" s="19">
        <f>D32+D34+D36</f>
        <v>1773.2</v>
      </c>
      <c r="E31" s="15">
        <f t="shared" si="0"/>
        <v>61.543801193946969</v>
      </c>
    </row>
    <row r="32" spans="1:5" ht="43.5" customHeight="1">
      <c r="A32" s="17" t="s">
        <v>39</v>
      </c>
      <c r="B32" s="18" t="s">
        <v>1058</v>
      </c>
      <c r="C32" s="19">
        <f>C33</f>
        <v>2000</v>
      </c>
      <c r="D32" s="19">
        <f>D33</f>
        <v>1244.2</v>
      </c>
      <c r="E32" s="15">
        <f t="shared" si="0"/>
        <v>62.21</v>
      </c>
    </row>
    <row r="33" spans="1:5" ht="69" customHeight="1">
      <c r="A33" s="107" t="s">
        <v>1059</v>
      </c>
      <c r="B33" s="18" t="s">
        <v>971</v>
      </c>
      <c r="C33" s="19">
        <v>2000</v>
      </c>
      <c r="D33" s="19">
        <v>1244.2</v>
      </c>
      <c r="E33" s="15">
        <f t="shared" si="0"/>
        <v>62.21</v>
      </c>
    </row>
    <row r="34" spans="1:5" ht="56.25" customHeight="1">
      <c r="A34" s="17" t="s">
        <v>40</v>
      </c>
      <c r="B34" s="18" t="s">
        <v>41</v>
      </c>
      <c r="C34" s="19">
        <f>C35</f>
        <v>554.70000000000005</v>
      </c>
      <c r="D34" s="19">
        <f>D35</f>
        <v>333.2</v>
      </c>
      <c r="E34" s="15">
        <f t="shared" si="0"/>
        <v>60.06850549846763</v>
      </c>
    </row>
    <row r="35" spans="1:5" ht="45.75" customHeight="1">
      <c r="A35" s="17" t="s">
        <v>42</v>
      </c>
      <c r="B35" s="18" t="s">
        <v>43</v>
      </c>
      <c r="C35" s="19">
        <v>554.70000000000005</v>
      </c>
      <c r="D35" s="19">
        <v>333.2</v>
      </c>
      <c r="E35" s="15">
        <f t="shared" si="0"/>
        <v>60.06850549846763</v>
      </c>
    </row>
    <row r="36" spans="1:5" ht="67.5">
      <c r="A36" s="17" t="s">
        <v>1060</v>
      </c>
      <c r="B36" s="18" t="s">
        <v>44</v>
      </c>
      <c r="C36" s="19">
        <f>C37+C38</f>
        <v>326.5</v>
      </c>
      <c r="D36" s="19">
        <f>D37+D38</f>
        <v>195.8</v>
      </c>
      <c r="E36" s="15">
        <f t="shared" si="0"/>
        <v>59.969372128637069</v>
      </c>
    </row>
    <row r="37" spans="1:5" ht="45">
      <c r="A37" s="17" t="s">
        <v>45</v>
      </c>
      <c r="B37" s="18" t="s">
        <v>46</v>
      </c>
      <c r="C37" s="19">
        <v>40.4</v>
      </c>
      <c r="D37" s="19">
        <v>28.4</v>
      </c>
      <c r="E37" s="15">
        <f t="shared" si="0"/>
        <v>70.297029702970292</v>
      </c>
    </row>
    <row r="38" spans="1:5" ht="45">
      <c r="A38" s="17" t="s">
        <v>47</v>
      </c>
      <c r="B38" s="18" t="s">
        <v>48</v>
      </c>
      <c r="C38" s="19">
        <v>286.10000000000002</v>
      </c>
      <c r="D38" s="19">
        <v>167.4</v>
      </c>
      <c r="E38" s="15">
        <f t="shared" si="0"/>
        <v>58.511010136315967</v>
      </c>
    </row>
    <row r="39" spans="1:5" ht="22.5" customHeight="1">
      <c r="A39" s="107" t="s">
        <v>1056</v>
      </c>
      <c r="B39" s="18" t="s">
        <v>1055</v>
      </c>
      <c r="C39" s="19">
        <v>78.7</v>
      </c>
      <c r="D39" s="19">
        <v>58.7</v>
      </c>
      <c r="E39" s="15">
        <f t="shared" si="0"/>
        <v>74.587039390088947</v>
      </c>
    </row>
    <row r="40" spans="1:5" ht="55.5" customHeight="1">
      <c r="A40" s="17" t="s">
        <v>49</v>
      </c>
      <c r="B40" s="18" t="s">
        <v>50</v>
      </c>
      <c r="C40" s="19">
        <f>C41+C42</f>
        <v>528.70000000000005</v>
      </c>
      <c r="D40" s="19">
        <f>D41+D42</f>
        <v>336.5</v>
      </c>
      <c r="E40" s="15">
        <f t="shared" si="0"/>
        <v>63.646680537166631</v>
      </c>
    </row>
    <row r="41" spans="1:5" ht="47.25" customHeight="1">
      <c r="A41" s="17" t="s">
        <v>51</v>
      </c>
      <c r="B41" s="18" t="s">
        <v>52</v>
      </c>
      <c r="C41" s="19">
        <v>230</v>
      </c>
      <c r="D41" s="19">
        <v>161.30000000000001</v>
      </c>
      <c r="E41" s="15">
        <f t="shared" si="0"/>
        <v>70.130434782608702</v>
      </c>
    </row>
    <row r="42" spans="1:5" ht="53.25" customHeight="1">
      <c r="A42" s="17" t="s">
        <v>53</v>
      </c>
      <c r="B42" s="18" t="s">
        <v>54</v>
      </c>
      <c r="C42" s="19">
        <v>298.7</v>
      </c>
      <c r="D42" s="19">
        <v>175.2</v>
      </c>
      <c r="E42" s="15">
        <f t="shared" si="0"/>
        <v>58.654168061600267</v>
      </c>
    </row>
    <row r="43" spans="1:5" ht="16.5" customHeight="1">
      <c r="A43" s="13" t="s">
        <v>55</v>
      </c>
      <c r="B43" s="14" t="s">
        <v>56</v>
      </c>
      <c r="C43" s="15">
        <f>SUM(C44:C44)</f>
        <v>0</v>
      </c>
      <c r="D43" s="15">
        <f>SUM(D44:D44)</f>
        <v>2.2999999999999998</v>
      </c>
      <c r="E43" s="15"/>
    </row>
    <row r="44" spans="1:5">
      <c r="A44" s="17" t="s">
        <v>57</v>
      </c>
      <c r="B44" s="18" t="s">
        <v>58</v>
      </c>
      <c r="C44" s="19"/>
      <c r="D44" s="19">
        <v>2.2999999999999998</v>
      </c>
      <c r="E44" s="15"/>
    </row>
    <row r="45" spans="1:5" ht="22.5">
      <c r="A45" s="23" t="s">
        <v>59</v>
      </c>
      <c r="B45" s="14" t="s">
        <v>1061</v>
      </c>
      <c r="C45" s="24">
        <f>C46+C47</f>
        <v>317.89999999999998</v>
      </c>
      <c r="D45" s="24">
        <f>D46+D47</f>
        <v>252.60000000000002</v>
      </c>
      <c r="E45" s="15">
        <f t="shared" si="0"/>
        <v>79.458949355143133</v>
      </c>
    </row>
    <row r="46" spans="1:5" ht="26.25" customHeight="1">
      <c r="A46" s="17" t="s">
        <v>60</v>
      </c>
      <c r="B46" s="18" t="s">
        <v>1045</v>
      </c>
      <c r="C46" s="19">
        <v>225.8</v>
      </c>
      <c r="D46" s="19">
        <v>193.8</v>
      </c>
      <c r="E46" s="15">
        <f t="shared" si="0"/>
        <v>85.828166519043407</v>
      </c>
    </row>
    <row r="47" spans="1:5" ht="12.75" customHeight="1">
      <c r="A47" s="17" t="s">
        <v>1046</v>
      </c>
      <c r="B47" s="18" t="s">
        <v>1047</v>
      </c>
      <c r="C47" s="19">
        <v>92.1</v>
      </c>
      <c r="D47" s="19">
        <v>58.8</v>
      </c>
      <c r="E47" s="15">
        <f t="shared" si="0"/>
        <v>63.843648208469062</v>
      </c>
    </row>
    <row r="48" spans="1:5" ht="24">
      <c r="A48" s="13" t="s">
        <v>61</v>
      </c>
      <c r="B48" s="14" t="s">
        <v>62</v>
      </c>
      <c r="C48" s="15">
        <f>C49+C52</f>
        <v>1787.4</v>
      </c>
      <c r="D48" s="15">
        <f>D49+D52</f>
        <v>688.2</v>
      </c>
      <c r="E48" s="15">
        <f t="shared" si="0"/>
        <v>38.502853306478684</v>
      </c>
    </row>
    <row r="49" spans="1:7" ht="57" customHeight="1">
      <c r="A49" s="17" t="s">
        <v>63</v>
      </c>
      <c r="B49" s="18" t="s">
        <v>64</v>
      </c>
      <c r="C49" s="19">
        <f>C50+C51</f>
        <v>1101.4000000000001</v>
      </c>
      <c r="D49" s="19">
        <f>D50+D51</f>
        <v>0</v>
      </c>
      <c r="E49" s="15">
        <f t="shared" si="0"/>
        <v>0</v>
      </c>
    </row>
    <row r="50" spans="1:7" ht="55.5" customHeight="1">
      <c r="A50" s="17" t="s">
        <v>1062</v>
      </c>
      <c r="B50" s="18" t="s">
        <v>967</v>
      </c>
      <c r="C50" s="19"/>
      <c r="D50" s="19"/>
      <c r="E50" s="15" t="e">
        <f t="shared" si="0"/>
        <v>#DIV/0!</v>
      </c>
    </row>
    <row r="51" spans="1:7" ht="57.75" customHeight="1">
      <c r="A51" s="17" t="s">
        <v>65</v>
      </c>
      <c r="B51" s="18" t="s">
        <v>66</v>
      </c>
      <c r="C51" s="19">
        <v>1101.4000000000001</v>
      </c>
      <c r="D51" s="19"/>
      <c r="E51" s="15">
        <f t="shared" si="0"/>
        <v>0</v>
      </c>
    </row>
    <row r="52" spans="1:7" ht="25.5" customHeight="1">
      <c r="A52" s="17" t="s">
        <v>67</v>
      </c>
      <c r="B52" s="18" t="s">
        <v>68</v>
      </c>
      <c r="C52" s="19">
        <v>686</v>
      </c>
      <c r="D52" s="19">
        <v>688.2</v>
      </c>
      <c r="E52" s="15">
        <f t="shared" si="0"/>
        <v>100.32069970845481</v>
      </c>
    </row>
    <row r="53" spans="1:7" ht="14.25" customHeight="1">
      <c r="A53" s="13" t="s">
        <v>69</v>
      </c>
      <c r="B53" s="14" t="s">
        <v>70</v>
      </c>
      <c r="C53" s="15">
        <v>134.30000000000001</v>
      </c>
      <c r="D53" s="15">
        <v>159.80000000000001</v>
      </c>
      <c r="E53" s="15">
        <f t="shared" si="0"/>
        <v>118.98734177215189</v>
      </c>
      <c r="F53" s="29">
        <f>D30+D43+D45+D48+D53+D54</f>
        <v>3271.3</v>
      </c>
    </row>
    <row r="54" spans="1:7" ht="14.25" customHeight="1">
      <c r="A54" s="13" t="s">
        <v>71</v>
      </c>
      <c r="B54" s="14" t="s">
        <v>72</v>
      </c>
      <c r="C54" s="15"/>
      <c r="D54" s="15"/>
      <c r="E54" s="15"/>
    </row>
    <row r="55" spans="1:7">
      <c r="A55" s="13" t="s">
        <v>73</v>
      </c>
      <c r="B55" s="14" t="s">
        <v>74</v>
      </c>
      <c r="C55" s="15">
        <f>C56</f>
        <v>298362.5</v>
      </c>
      <c r="D55" s="15">
        <f>D56</f>
        <v>212597.60000000006</v>
      </c>
      <c r="E55" s="15">
        <f t="shared" si="0"/>
        <v>71.254799111818699</v>
      </c>
    </row>
    <row r="56" spans="1:7" ht="25.5" customHeight="1">
      <c r="A56" s="13" t="s">
        <v>75</v>
      </c>
      <c r="B56" s="14" t="s">
        <v>76</v>
      </c>
      <c r="C56" s="15">
        <f>C57+C60+C84+C140+C142+C145</f>
        <v>298362.5</v>
      </c>
      <c r="D56" s="15">
        <f>D57+D60+D84+D140+D142+D145</f>
        <v>212597.60000000006</v>
      </c>
      <c r="E56" s="15">
        <f t="shared" si="0"/>
        <v>71.254799111818699</v>
      </c>
    </row>
    <row r="57" spans="1:7" ht="24">
      <c r="A57" s="25" t="s">
        <v>77</v>
      </c>
      <c r="B57" s="26" t="s">
        <v>1035</v>
      </c>
      <c r="C57" s="27">
        <f>C58+C59</f>
        <v>88102.2</v>
      </c>
      <c r="D57" s="27">
        <f>D58+D59</f>
        <v>54203.199999999997</v>
      </c>
      <c r="E57" s="15">
        <f t="shared" si="0"/>
        <v>61.52309476948362</v>
      </c>
    </row>
    <row r="58" spans="1:7" ht="26.25" customHeight="1">
      <c r="A58" s="17" t="s">
        <v>78</v>
      </c>
      <c r="B58" s="18" t="s">
        <v>1036</v>
      </c>
      <c r="C58" s="28">
        <v>76493.2</v>
      </c>
      <c r="D58" s="28">
        <v>52154.1</v>
      </c>
      <c r="E58" s="15">
        <f t="shared" si="0"/>
        <v>68.181354682507717</v>
      </c>
    </row>
    <row r="59" spans="1:7" ht="26.25" customHeight="1">
      <c r="A59" s="17" t="s">
        <v>79</v>
      </c>
      <c r="B59" s="18" t="s">
        <v>997</v>
      </c>
      <c r="C59" s="28">
        <v>11609</v>
      </c>
      <c r="D59" s="28">
        <v>2049.1</v>
      </c>
      <c r="E59" s="15">
        <f t="shared" si="0"/>
        <v>17.650960461710742</v>
      </c>
    </row>
    <row r="60" spans="1:7" ht="24">
      <c r="A60" s="25" t="s">
        <v>80</v>
      </c>
      <c r="B60" s="26" t="s">
        <v>998</v>
      </c>
      <c r="C60" s="27">
        <f>+C72+C69+C71+C64+C65+C66+C67+C61+C62+C63+C68+C70</f>
        <v>43849.399999999994</v>
      </c>
      <c r="D60" s="27">
        <f>+D72+D69+D71+D64+D65+D66+D67+D61+D62+D63+D68+D70</f>
        <v>36613.599999999999</v>
      </c>
      <c r="E60" s="15">
        <f t="shared" si="0"/>
        <v>83.498519934138216</v>
      </c>
      <c r="F60" s="29"/>
      <c r="G60" s="29"/>
    </row>
    <row r="61" spans="1:7" ht="104.25" customHeight="1">
      <c r="A61" s="30" t="s">
        <v>1110</v>
      </c>
      <c r="B61" s="115" t="s">
        <v>1111</v>
      </c>
      <c r="C61" s="100">
        <v>773.1</v>
      </c>
      <c r="D61" s="27">
        <v>639</v>
      </c>
      <c r="E61" s="15">
        <f t="shared" si="0"/>
        <v>82.654249126891727</v>
      </c>
      <c r="F61" s="29"/>
      <c r="G61" s="29"/>
    </row>
    <row r="62" spans="1:7" ht="37.5" customHeight="1">
      <c r="A62" s="30" t="s">
        <v>1112</v>
      </c>
      <c r="B62" s="115" t="s">
        <v>1118</v>
      </c>
      <c r="C62" s="100">
        <v>67.2</v>
      </c>
      <c r="D62" s="27">
        <v>45.1</v>
      </c>
      <c r="E62" s="15">
        <f t="shared" si="0"/>
        <v>67.113095238095227</v>
      </c>
      <c r="F62" s="29"/>
      <c r="G62" s="29"/>
    </row>
    <row r="63" spans="1:7" ht="45" customHeight="1">
      <c r="A63" s="30" t="s">
        <v>1112</v>
      </c>
      <c r="B63" s="104" t="s">
        <v>1119</v>
      </c>
      <c r="C63" s="100">
        <v>2060.9</v>
      </c>
      <c r="D63" s="27">
        <v>1384</v>
      </c>
      <c r="E63" s="15">
        <f t="shared" si="0"/>
        <v>67.155126401086889</v>
      </c>
      <c r="F63" s="29"/>
      <c r="G63" s="29"/>
    </row>
    <row r="64" spans="1:7" ht="45" customHeight="1">
      <c r="A64" s="106" t="s">
        <v>1063</v>
      </c>
      <c r="B64" s="102" t="s">
        <v>1040</v>
      </c>
      <c r="C64" s="100">
        <v>227.3</v>
      </c>
      <c r="D64" s="27">
        <v>227.3</v>
      </c>
      <c r="E64" s="15">
        <f t="shared" si="0"/>
        <v>100</v>
      </c>
      <c r="F64" s="29"/>
      <c r="G64" s="29"/>
    </row>
    <row r="65" spans="1:7" ht="33.75">
      <c r="A65" s="106" t="s">
        <v>1064</v>
      </c>
      <c r="B65" s="104" t="s">
        <v>999</v>
      </c>
      <c r="C65" s="100">
        <v>313.2</v>
      </c>
      <c r="D65" s="27">
        <v>313.2</v>
      </c>
      <c r="E65" s="15">
        <f t="shared" si="0"/>
        <v>100</v>
      </c>
      <c r="F65" s="29"/>
      <c r="G65" s="29"/>
    </row>
    <row r="66" spans="1:7" ht="45">
      <c r="A66" s="106" t="s">
        <v>1065</v>
      </c>
      <c r="B66" s="102" t="s">
        <v>1041</v>
      </c>
      <c r="C66" s="121">
        <v>60.6</v>
      </c>
      <c r="D66" s="27">
        <v>60.6</v>
      </c>
      <c r="E66" s="15">
        <f t="shared" si="0"/>
        <v>100</v>
      </c>
      <c r="F66" s="29"/>
      <c r="G66" s="29"/>
    </row>
    <row r="67" spans="1:7" ht="33.75">
      <c r="A67" s="106" t="s">
        <v>1066</v>
      </c>
      <c r="B67" s="102" t="s">
        <v>1042</v>
      </c>
      <c r="C67" s="121">
        <v>6000</v>
      </c>
      <c r="D67" s="27">
        <v>6000</v>
      </c>
      <c r="E67" s="15">
        <f t="shared" si="0"/>
        <v>100</v>
      </c>
      <c r="F67" s="29"/>
      <c r="G67" s="29"/>
    </row>
    <row r="68" spans="1:7" ht="61.5" customHeight="1">
      <c r="A68" s="120" t="s">
        <v>1125</v>
      </c>
      <c r="B68" s="102" t="s">
        <v>1123</v>
      </c>
      <c r="C68" s="100">
        <v>688.1</v>
      </c>
      <c r="D68" s="27">
        <v>688.2</v>
      </c>
      <c r="E68" s="15">
        <f t="shared" si="0"/>
        <v>100.01453277139952</v>
      </c>
      <c r="F68" s="29"/>
      <c r="G68" s="29"/>
    </row>
    <row r="69" spans="1:7" ht="45" customHeight="1">
      <c r="A69" s="105" t="s">
        <v>1108</v>
      </c>
      <c r="B69" s="102" t="s">
        <v>1043</v>
      </c>
      <c r="C69" s="100"/>
      <c r="D69" s="27"/>
      <c r="E69" s="15" t="e">
        <f t="shared" si="0"/>
        <v>#DIV/0!</v>
      </c>
      <c r="F69" s="29"/>
      <c r="G69" s="29"/>
    </row>
    <row r="70" spans="1:7" ht="45" customHeight="1">
      <c r="A70" s="105" t="s">
        <v>1126</v>
      </c>
      <c r="B70" s="102" t="s">
        <v>1124</v>
      </c>
      <c r="C70" s="100">
        <v>163.80000000000001</v>
      </c>
      <c r="D70" s="27">
        <v>163.80000000000001</v>
      </c>
      <c r="E70" s="15"/>
      <c r="F70" s="29"/>
      <c r="G70" s="29"/>
    </row>
    <row r="71" spans="1:7" ht="45.75" customHeight="1">
      <c r="A71" s="105" t="s">
        <v>1109</v>
      </c>
      <c r="B71" s="102" t="s">
        <v>1067</v>
      </c>
      <c r="C71" s="100"/>
      <c r="D71" s="27"/>
      <c r="E71" s="15" t="e">
        <f t="shared" si="0"/>
        <v>#DIV/0!</v>
      </c>
      <c r="F71" s="29"/>
      <c r="G71" s="29"/>
    </row>
    <row r="72" spans="1:7" s="12" customFormat="1" ht="13.5" customHeight="1">
      <c r="A72" s="17" t="s">
        <v>81</v>
      </c>
      <c r="B72" s="101" t="s">
        <v>1000</v>
      </c>
      <c r="C72" s="19">
        <f>C73+C80</f>
        <v>33495.199999999997</v>
      </c>
      <c r="D72" s="19">
        <f>D73+D80</f>
        <v>27092.400000000001</v>
      </c>
      <c r="E72" s="15">
        <f t="shared" si="0"/>
        <v>80.884425231077898</v>
      </c>
    </row>
    <row r="73" spans="1:7" s="12" customFormat="1">
      <c r="A73" s="17" t="s">
        <v>82</v>
      </c>
      <c r="B73" s="18" t="s">
        <v>1001</v>
      </c>
      <c r="C73" s="19">
        <f>C76+C79+C75+C77+C78</f>
        <v>23473.1</v>
      </c>
      <c r="D73" s="19">
        <f>D76+D79+D75+D77+D78</f>
        <v>17794.8</v>
      </c>
      <c r="E73" s="15">
        <f t="shared" si="0"/>
        <v>75.80933068065147</v>
      </c>
    </row>
    <row r="74" spans="1:7" ht="14.25" hidden="1" customHeight="1">
      <c r="A74" s="33" t="s">
        <v>82</v>
      </c>
      <c r="B74" s="34" t="s">
        <v>83</v>
      </c>
      <c r="C74" s="28"/>
      <c r="D74" s="28"/>
      <c r="E74" s="15" t="e">
        <f t="shared" si="0"/>
        <v>#DIV/0!</v>
      </c>
    </row>
    <row r="75" spans="1:7" ht="57" customHeight="1">
      <c r="A75" s="31" t="s">
        <v>973</v>
      </c>
      <c r="B75" s="95" t="s">
        <v>1002</v>
      </c>
      <c r="C75" s="19">
        <v>3537.3</v>
      </c>
      <c r="D75" s="28">
        <v>2693</v>
      </c>
      <c r="E75" s="15">
        <f t="shared" si="0"/>
        <v>76.131512735702373</v>
      </c>
    </row>
    <row r="76" spans="1:7" ht="26.25" customHeight="1">
      <c r="A76" s="31" t="s">
        <v>84</v>
      </c>
      <c r="B76" s="18" t="s">
        <v>1003</v>
      </c>
      <c r="C76" s="28">
        <v>3118.2</v>
      </c>
      <c r="D76" s="28"/>
      <c r="E76" s="15">
        <f t="shared" si="0"/>
        <v>0</v>
      </c>
    </row>
    <row r="77" spans="1:7" ht="56.25">
      <c r="A77" s="96" t="s">
        <v>974</v>
      </c>
      <c r="B77" s="18" t="s">
        <v>1004</v>
      </c>
      <c r="C77" s="19">
        <v>4494.5</v>
      </c>
      <c r="D77" s="28">
        <v>3403.9</v>
      </c>
      <c r="E77" s="15">
        <f t="shared" ref="E77:E83" si="1">D77/C77*100</f>
        <v>75.734786961842246</v>
      </c>
    </row>
    <row r="78" spans="1:7" ht="33.75">
      <c r="A78" s="96" t="s">
        <v>975</v>
      </c>
      <c r="B78" s="18" t="s">
        <v>1005</v>
      </c>
      <c r="C78" s="19">
        <v>2323.1</v>
      </c>
      <c r="D78" s="28">
        <v>1747.9</v>
      </c>
      <c r="E78" s="15">
        <f t="shared" si="1"/>
        <v>75.239981059790807</v>
      </c>
    </row>
    <row r="79" spans="1:7" ht="67.5">
      <c r="A79" s="35" t="s">
        <v>976</v>
      </c>
      <c r="B79" s="18" t="s">
        <v>1006</v>
      </c>
      <c r="C79" s="19">
        <v>10000</v>
      </c>
      <c r="D79" s="28">
        <v>9950</v>
      </c>
      <c r="E79" s="15">
        <f t="shared" si="1"/>
        <v>99.5</v>
      </c>
    </row>
    <row r="80" spans="1:7">
      <c r="A80" s="17" t="s">
        <v>85</v>
      </c>
      <c r="B80" s="18" t="s">
        <v>1007</v>
      </c>
      <c r="C80" s="19">
        <f>C83+C81+C82</f>
        <v>10022.1</v>
      </c>
      <c r="D80" s="19">
        <f>D83+D81+D82</f>
        <v>9297.6</v>
      </c>
      <c r="E80" s="15">
        <f t="shared" si="1"/>
        <v>92.770976142724578</v>
      </c>
    </row>
    <row r="81" spans="1:7" ht="48" customHeight="1">
      <c r="A81" s="36" t="s">
        <v>1068</v>
      </c>
      <c r="B81" s="18" t="s">
        <v>1008</v>
      </c>
      <c r="C81" s="19">
        <v>2834.2</v>
      </c>
      <c r="D81" s="28">
        <v>2181.8000000000002</v>
      </c>
      <c r="E81" s="15">
        <f t="shared" si="1"/>
        <v>76.981158704396307</v>
      </c>
    </row>
    <row r="82" spans="1:7" ht="24.75" customHeight="1">
      <c r="A82" s="36" t="s">
        <v>1128</v>
      </c>
      <c r="B82" s="18" t="s">
        <v>1127</v>
      </c>
      <c r="C82" s="19">
        <v>2187.9</v>
      </c>
      <c r="D82" s="28">
        <v>2187.9</v>
      </c>
      <c r="E82" s="19">
        <f t="shared" si="1"/>
        <v>100</v>
      </c>
    </row>
    <row r="83" spans="1:7" s="40" customFormat="1" ht="68.25" customHeight="1">
      <c r="A83" s="35" t="s">
        <v>1069</v>
      </c>
      <c r="B83" s="32" t="s">
        <v>1009</v>
      </c>
      <c r="C83" s="37">
        <v>5000</v>
      </c>
      <c r="D83" s="94">
        <v>4927.8999999999996</v>
      </c>
      <c r="E83" s="19">
        <f t="shared" si="1"/>
        <v>98.557999999999993</v>
      </c>
      <c r="F83" s="38"/>
      <c r="G83" s="39"/>
    </row>
    <row r="84" spans="1:7" ht="24">
      <c r="A84" s="13" t="s">
        <v>86</v>
      </c>
      <c r="B84" s="14" t="s">
        <v>1010</v>
      </c>
      <c r="C84" s="15">
        <f>C85+C87+C130+C131+C133+C132+C134+C137+C129+C139+C135+C136+C138</f>
        <v>160930.4</v>
      </c>
      <c r="D84" s="15">
        <f>D85+D87+D130+D131+D133+D132+D134+D137+D129+D139+D135+D136+D138</f>
        <v>117870.50000000004</v>
      </c>
      <c r="E84" s="15">
        <f>E85+E87+E130+E131+E133+E132+E134+E137+E129</f>
        <v>542.83385043478575</v>
      </c>
    </row>
    <row r="85" spans="1:7" ht="23.25" customHeight="1">
      <c r="A85" s="17" t="s">
        <v>1070</v>
      </c>
      <c r="B85" s="18" t="s">
        <v>1011</v>
      </c>
      <c r="C85" s="19">
        <f>C86</f>
        <v>3244</v>
      </c>
      <c r="D85" s="19">
        <f>D86</f>
        <v>2829.2</v>
      </c>
      <c r="E85" s="19">
        <f t="shared" ref="E85:E144" si="2">D85/C85*100</f>
        <v>87.213316892725018</v>
      </c>
    </row>
    <row r="86" spans="1:7" ht="23.25" customHeight="1">
      <c r="A86" s="17" t="s">
        <v>87</v>
      </c>
      <c r="B86" s="18" t="s">
        <v>1012</v>
      </c>
      <c r="C86" s="19">
        <v>3244</v>
      </c>
      <c r="D86" s="19">
        <v>2829.2</v>
      </c>
      <c r="E86" s="19">
        <f t="shared" si="2"/>
        <v>87.213316892725018</v>
      </c>
    </row>
    <row r="87" spans="1:7" ht="23.25" customHeight="1">
      <c r="A87" s="41" t="s">
        <v>1071</v>
      </c>
      <c r="B87" s="26" t="s">
        <v>1013</v>
      </c>
      <c r="C87" s="42">
        <f>C88+C89+C90+C91+C92+C94+C95+C101+C102+C103+C104+C105+C107+C108+C109+C111+C112+C113+C114+C115+C116+C117+C118+C119+C121+C123+C110+C125+C126+C120+C122+C124+C127+C106+C99+C93+C96+C100+C97+C98+C128</f>
        <v>135981.29999999999</v>
      </c>
      <c r="D87" s="42">
        <f>D88+D89+D90+D91+D92+D94+D95+D101+D102+D103+D104+D105+D107+D108+D109+D111+D112+D113+D114+D115+D116+D117+D118+D119+D121+D123+D110+D125+D126+D120+D122+D124+D127+D106+D99+D93+D96+D100+D97+D98</f>
        <v>100094.10000000002</v>
      </c>
      <c r="E87" s="42">
        <f t="shared" si="2"/>
        <v>73.608724140745835</v>
      </c>
    </row>
    <row r="88" spans="1:7" ht="68.25" customHeight="1">
      <c r="A88" s="43" t="s">
        <v>1072</v>
      </c>
      <c r="B88" s="18" t="s">
        <v>1014</v>
      </c>
      <c r="C88" s="42">
        <v>1.7</v>
      </c>
      <c r="D88" s="42"/>
      <c r="E88" s="42">
        <f t="shared" si="2"/>
        <v>0</v>
      </c>
    </row>
    <row r="89" spans="1:7" ht="46.5" customHeight="1">
      <c r="A89" s="43" t="s">
        <v>1073</v>
      </c>
      <c r="B89" s="18" t="s">
        <v>1015</v>
      </c>
      <c r="C89" s="42">
        <v>255.3</v>
      </c>
      <c r="D89" s="42">
        <v>174.8</v>
      </c>
      <c r="E89" s="19">
        <f t="shared" si="2"/>
        <v>68.468468468468473</v>
      </c>
    </row>
    <row r="90" spans="1:7" ht="45.75" customHeight="1">
      <c r="A90" s="44" t="s">
        <v>88</v>
      </c>
      <c r="B90" s="18" t="s">
        <v>1016</v>
      </c>
      <c r="C90" s="42">
        <v>4133.7</v>
      </c>
      <c r="D90" s="42">
        <v>3332.1</v>
      </c>
      <c r="E90" s="19">
        <f t="shared" si="2"/>
        <v>80.608171855722475</v>
      </c>
    </row>
    <row r="91" spans="1:7" ht="36.75" customHeight="1">
      <c r="A91" s="44" t="s">
        <v>89</v>
      </c>
      <c r="B91" s="18" t="s">
        <v>1017</v>
      </c>
      <c r="C91" s="42">
        <v>247.1</v>
      </c>
      <c r="D91" s="42">
        <v>216.9</v>
      </c>
      <c r="E91" s="19">
        <f t="shared" si="2"/>
        <v>87.778227438284091</v>
      </c>
    </row>
    <row r="92" spans="1:7" ht="39" customHeight="1">
      <c r="A92" s="44" t="s">
        <v>1074</v>
      </c>
      <c r="B92" s="18" t="s">
        <v>1018</v>
      </c>
      <c r="C92" s="42">
        <v>15.3</v>
      </c>
      <c r="D92" s="42">
        <v>4.2</v>
      </c>
      <c r="E92" s="19">
        <f t="shared" si="2"/>
        <v>27.450980392156865</v>
      </c>
    </row>
    <row r="93" spans="1:7" ht="38.25" customHeight="1">
      <c r="A93" s="97" t="s">
        <v>1142</v>
      </c>
      <c r="B93" s="18" t="s">
        <v>1141</v>
      </c>
      <c r="C93" s="42">
        <v>150.5</v>
      </c>
      <c r="D93" s="42">
        <v>71.900000000000006</v>
      </c>
      <c r="E93" s="19">
        <f t="shared" si="2"/>
        <v>47.774086378737543</v>
      </c>
    </row>
    <row r="94" spans="1:7" ht="45.75" customHeight="1">
      <c r="A94" s="97" t="s">
        <v>977</v>
      </c>
      <c r="B94" s="18" t="s">
        <v>1019</v>
      </c>
      <c r="C94" s="42">
        <v>2519.5</v>
      </c>
      <c r="D94" s="42">
        <v>1890</v>
      </c>
      <c r="E94" s="19">
        <f t="shared" si="2"/>
        <v>75.014883905536806</v>
      </c>
    </row>
    <row r="95" spans="1:7" ht="46.5" customHeight="1">
      <c r="A95" s="97" t="s">
        <v>978</v>
      </c>
      <c r="B95" s="18" t="s">
        <v>1020</v>
      </c>
      <c r="C95" s="42">
        <v>2.5</v>
      </c>
      <c r="D95" s="42">
        <v>2.5</v>
      </c>
      <c r="E95" s="19">
        <f t="shared" si="2"/>
        <v>100</v>
      </c>
    </row>
    <row r="96" spans="1:7" ht="37.5" customHeight="1">
      <c r="A96" s="97" t="s">
        <v>1132</v>
      </c>
      <c r="B96" s="18" t="s">
        <v>1129</v>
      </c>
      <c r="C96" s="42">
        <v>7.4</v>
      </c>
      <c r="D96" s="42"/>
      <c r="E96" s="19">
        <f t="shared" si="2"/>
        <v>0</v>
      </c>
    </row>
    <row r="97" spans="1:5" ht="37.5" customHeight="1">
      <c r="A97" s="97" t="s">
        <v>1148</v>
      </c>
      <c r="B97" s="18" t="s">
        <v>1147</v>
      </c>
      <c r="C97" s="42">
        <v>1601.2</v>
      </c>
      <c r="D97" s="42">
        <v>1601.2</v>
      </c>
      <c r="E97" s="19">
        <f t="shared" si="2"/>
        <v>100</v>
      </c>
    </row>
    <row r="98" spans="1:5" ht="37.5" customHeight="1">
      <c r="A98" s="97" t="s">
        <v>1152</v>
      </c>
      <c r="B98" s="18" t="s">
        <v>1151</v>
      </c>
      <c r="C98" s="42">
        <v>15.3</v>
      </c>
      <c r="D98" s="42">
        <v>15.3</v>
      </c>
      <c r="E98" s="19">
        <f t="shared" si="2"/>
        <v>100</v>
      </c>
    </row>
    <row r="99" spans="1:5" ht="45.75" customHeight="1">
      <c r="A99" s="97" t="s">
        <v>1131</v>
      </c>
      <c r="B99" s="18" t="s">
        <v>1130</v>
      </c>
      <c r="C99" s="42">
        <v>51</v>
      </c>
      <c r="D99" s="42">
        <v>37.799999999999997</v>
      </c>
      <c r="E99" s="19">
        <f t="shared" si="2"/>
        <v>74.117647058823522</v>
      </c>
    </row>
    <row r="100" spans="1:5" ht="39" customHeight="1">
      <c r="A100" s="97" t="s">
        <v>1134</v>
      </c>
      <c r="B100" s="18" t="s">
        <v>1133</v>
      </c>
      <c r="C100" s="42">
        <v>35</v>
      </c>
      <c r="D100" s="42">
        <v>30.2</v>
      </c>
      <c r="E100" s="19">
        <f t="shared" si="2"/>
        <v>86.285714285714292</v>
      </c>
    </row>
    <row r="101" spans="1:5" ht="47.25" customHeight="1">
      <c r="A101" s="44" t="s">
        <v>1075</v>
      </c>
      <c r="B101" s="18" t="s">
        <v>1021</v>
      </c>
      <c r="C101" s="42">
        <v>58822.400000000001</v>
      </c>
      <c r="D101" s="42">
        <v>41736.699999999997</v>
      </c>
      <c r="E101" s="19">
        <f t="shared" si="2"/>
        <v>70.953752312044386</v>
      </c>
    </row>
    <row r="102" spans="1:5" ht="45.75" customHeight="1">
      <c r="A102" s="43" t="s">
        <v>1076</v>
      </c>
      <c r="B102" s="18" t="s">
        <v>1022</v>
      </c>
      <c r="C102" s="42">
        <v>9.1999999999999993</v>
      </c>
      <c r="D102" s="42">
        <v>6.9</v>
      </c>
      <c r="E102" s="42">
        <f t="shared" si="2"/>
        <v>75.000000000000014</v>
      </c>
    </row>
    <row r="103" spans="1:5" ht="59.25" customHeight="1">
      <c r="A103" s="43" t="s">
        <v>90</v>
      </c>
      <c r="B103" s="18" t="s">
        <v>1023</v>
      </c>
      <c r="C103" s="42">
        <v>548.1</v>
      </c>
      <c r="D103" s="42">
        <v>398.5</v>
      </c>
      <c r="E103" s="19">
        <f t="shared" si="2"/>
        <v>72.70571063674511</v>
      </c>
    </row>
    <row r="104" spans="1:5" ht="57" customHeight="1">
      <c r="A104" s="43" t="s">
        <v>1077</v>
      </c>
      <c r="B104" s="18" t="s">
        <v>1024</v>
      </c>
      <c r="C104" s="116">
        <v>11211.9</v>
      </c>
      <c r="D104" s="42">
        <v>8955.5</v>
      </c>
      <c r="E104" s="19">
        <f t="shared" si="2"/>
        <v>79.874954289638694</v>
      </c>
    </row>
    <row r="105" spans="1:5" ht="56.25" customHeight="1">
      <c r="A105" s="43" t="s">
        <v>1078</v>
      </c>
      <c r="B105" s="18" t="s">
        <v>1025</v>
      </c>
      <c r="C105" s="42">
        <v>35.299999999999997</v>
      </c>
      <c r="D105" s="42">
        <v>8.3000000000000007</v>
      </c>
      <c r="E105" s="42">
        <f t="shared" si="2"/>
        <v>23.512747875354112</v>
      </c>
    </row>
    <row r="106" spans="1:5" ht="49.5" customHeight="1">
      <c r="A106" s="43" t="s">
        <v>1101</v>
      </c>
      <c r="B106" s="18" t="s">
        <v>1100</v>
      </c>
      <c r="C106" s="42">
        <v>1530.9</v>
      </c>
      <c r="D106" s="42">
        <v>951.6</v>
      </c>
      <c r="E106" s="42">
        <f t="shared" si="2"/>
        <v>62.159514011365857</v>
      </c>
    </row>
    <row r="107" spans="1:5" ht="70.5" customHeight="1">
      <c r="A107" s="43" t="s">
        <v>1079</v>
      </c>
      <c r="B107" s="18" t="s">
        <v>1026</v>
      </c>
      <c r="C107" s="42">
        <v>253.7</v>
      </c>
      <c r="D107" s="42">
        <v>192</v>
      </c>
      <c r="E107" s="19">
        <f t="shared" si="2"/>
        <v>75.679936933385889</v>
      </c>
    </row>
    <row r="108" spans="1:5" ht="82.5" customHeight="1">
      <c r="A108" s="43" t="s">
        <v>1080</v>
      </c>
      <c r="B108" s="18" t="s">
        <v>1027</v>
      </c>
      <c r="C108" s="19">
        <v>130.5</v>
      </c>
      <c r="D108" s="19">
        <v>97.9</v>
      </c>
      <c r="E108" s="19">
        <f t="shared" si="2"/>
        <v>75.019157088122611</v>
      </c>
    </row>
    <row r="109" spans="1:5" ht="147" customHeight="1">
      <c r="A109" s="108" t="s">
        <v>91</v>
      </c>
      <c r="B109" s="18" t="s">
        <v>1028</v>
      </c>
      <c r="C109" s="19">
        <v>5904.3</v>
      </c>
      <c r="D109" s="19">
        <v>5029.3999999999996</v>
      </c>
      <c r="E109" s="19">
        <f t="shared" si="2"/>
        <v>85.181986010195956</v>
      </c>
    </row>
    <row r="110" spans="1:5" ht="68.25" customHeight="1">
      <c r="A110" s="109" t="s">
        <v>1081</v>
      </c>
      <c r="B110" s="18" t="s">
        <v>1029</v>
      </c>
      <c r="C110" s="19">
        <v>19.600000000000001</v>
      </c>
      <c r="D110" s="19">
        <v>14.6</v>
      </c>
      <c r="E110" s="19">
        <f t="shared" si="2"/>
        <v>74.489795918367335</v>
      </c>
    </row>
    <row r="111" spans="1:5" ht="36.75" customHeight="1">
      <c r="A111" s="109" t="s">
        <v>1082</v>
      </c>
      <c r="B111" s="18" t="s">
        <v>1030</v>
      </c>
      <c r="C111" s="19">
        <v>494.1</v>
      </c>
      <c r="D111" s="19">
        <v>361.6</v>
      </c>
      <c r="E111" s="19">
        <f t="shared" si="2"/>
        <v>73.183566079740942</v>
      </c>
    </row>
    <row r="112" spans="1:5" ht="42" customHeight="1">
      <c r="A112" s="109" t="s">
        <v>92</v>
      </c>
      <c r="B112" s="18" t="s">
        <v>1031</v>
      </c>
      <c r="C112" s="19">
        <v>565.79999999999995</v>
      </c>
      <c r="D112" s="19">
        <v>430.8</v>
      </c>
      <c r="E112" s="19">
        <f t="shared" si="2"/>
        <v>76.139978791092261</v>
      </c>
    </row>
    <row r="113" spans="1:5" ht="67.5" customHeight="1">
      <c r="A113" s="43" t="s">
        <v>1083</v>
      </c>
      <c r="B113" s="18" t="s">
        <v>1050</v>
      </c>
      <c r="C113" s="19">
        <v>4498.3999999999996</v>
      </c>
      <c r="D113" s="19">
        <v>3536.4</v>
      </c>
      <c r="E113" s="19">
        <f t="shared" si="2"/>
        <v>78.614618531033258</v>
      </c>
    </row>
    <row r="114" spans="1:5" ht="81" customHeight="1">
      <c r="A114" s="107" t="s">
        <v>93</v>
      </c>
      <c r="B114" s="18" t="s">
        <v>1051</v>
      </c>
      <c r="C114" s="19">
        <v>108.3</v>
      </c>
      <c r="D114" s="19">
        <v>80.8</v>
      </c>
      <c r="E114" s="19">
        <f t="shared" si="2"/>
        <v>74.607571560480153</v>
      </c>
    </row>
    <row r="115" spans="1:5" ht="69" customHeight="1">
      <c r="A115" s="107" t="s">
        <v>94</v>
      </c>
      <c r="B115" s="18" t="s">
        <v>1052</v>
      </c>
      <c r="C115" s="19">
        <v>32</v>
      </c>
      <c r="D115" s="19">
        <v>21</v>
      </c>
      <c r="E115" s="19">
        <f t="shared" si="2"/>
        <v>65.625</v>
      </c>
    </row>
    <row r="116" spans="1:5" ht="148.5" customHeight="1">
      <c r="A116" s="110" t="s">
        <v>1084</v>
      </c>
      <c r="B116" s="18" t="s">
        <v>1053</v>
      </c>
      <c r="C116" s="117">
        <v>11784.4</v>
      </c>
      <c r="D116" s="19">
        <v>9501.5</v>
      </c>
      <c r="E116" s="19">
        <f t="shared" si="2"/>
        <v>80.627779097790295</v>
      </c>
    </row>
    <row r="117" spans="1:5" ht="46.5" customHeight="1">
      <c r="A117" s="109" t="s">
        <v>1085</v>
      </c>
      <c r="B117" s="18" t="s">
        <v>1054</v>
      </c>
      <c r="C117" s="19">
        <v>95.2</v>
      </c>
      <c r="D117" s="19">
        <v>75.900000000000006</v>
      </c>
      <c r="E117" s="19">
        <f t="shared" si="2"/>
        <v>79.726890756302524</v>
      </c>
    </row>
    <row r="118" spans="1:5" ht="48.75" customHeight="1">
      <c r="A118" s="107" t="s">
        <v>1086</v>
      </c>
      <c r="B118" s="18" t="s">
        <v>1049</v>
      </c>
      <c r="C118" s="19">
        <v>494.1</v>
      </c>
      <c r="D118" s="19">
        <v>393.3</v>
      </c>
      <c r="E118" s="19">
        <f t="shared" si="2"/>
        <v>79.599271402550087</v>
      </c>
    </row>
    <row r="119" spans="1:5" ht="59.25" customHeight="1">
      <c r="A119" s="107" t="s">
        <v>1087</v>
      </c>
      <c r="B119" s="18" t="s">
        <v>1048</v>
      </c>
      <c r="C119" s="19">
        <v>6.2</v>
      </c>
      <c r="D119" s="19">
        <v>6.2</v>
      </c>
      <c r="E119" s="19">
        <f t="shared" si="2"/>
        <v>100</v>
      </c>
    </row>
    <row r="120" spans="1:5" ht="50.25" customHeight="1">
      <c r="A120" s="43" t="s">
        <v>1088</v>
      </c>
      <c r="B120" s="18" t="s">
        <v>989</v>
      </c>
      <c r="C120" s="19">
        <v>6.5</v>
      </c>
      <c r="D120" s="19">
        <v>4.7</v>
      </c>
      <c r="E120" s="19">
        <f t="shared" si="2"/>
        <v>72.307692307692307</v>
      </c>
    </row>
    <row r="121" spans="1:5" ht="44.25" customHeight="1">
      <c r="A121" s="107" t="s">
        <v>95</v>
      </c>
      <c r="B121" s="18" t="s">
        <v>988</v>
      </c>
      <c r="C121" s="19">
        <v>3787.5</v>
      </c>
      <c r="D121" s="19">
        <v>2687.5</v>
      </c>
      <c r="E121" s="19">
        <f t="shared" si="2"/>
        <v>70.957095709570964</v>
      </c>
    </row>
    <row r="122" spans="1:5" ht="74.25" customHeight="1">
      <c r="A122" s="43" t="s">
        <v>1089</v>
      </c>
      <c r="B122" s="18" t="s">
        <v>987</v>
      </c>
      <c r="C122" s="19">
        <v>76.8</v>
      </c>
      <c r="D122" s="19">
        <v>45.6</v>
      </c>
      <c r="E122" s="19">
        <f t="shared" si="2"/>
        <v>59.375</v>
      </c>
    </row>
    <row r="123" spans="1:5" ht="34.5" customHeight="1">
      <c r="A123" s="43" t="s">
        <v>1090</v>
      </c>
      <c r="B123" s="18" t="s">
        <v>990</v>
      </c>
      <c r="C123" s="19">
        <v>656.2</v>
      </c>
      <c r="D123" s="19">
        <v>656.2</v>
      </c>
      <c r="E123" s="19">
        <f t="shared" si="2"/>
        <v>100</v>
      </c>
    </row>
    <row r="124" spans="1:5" ht="48.75" customHeight="1">
      <c r="A124" s="43" t="s">
        <v>1136</v>
      </c>
      <c r="B124" s="18" t="s">
        <v>1135</v>
      </c>
      <c r="C124" s="19">
        <v>22.7</v>
      </c>
      <c r="D124" s="19"/>
      <c r="E124" s="19">
        <f t="shared" si="2"/>
        <v>0</v>
      </c>
    </row>
    <row r="125" spans="1:5" ht="44.25" customHeight="1">
      <c r="A125" s="43" t="s">
        <v>1091</v>
      </c>
      <c r="B125" s="18" t="s">
        <v>991</v>
      </c>
      <c r="C125" s="19">
        <v>9512.2000000000007</v>
      </c>
      <c r="D125" s="19">
        <v>6575.6</v>
      </c>
      <c r="E125" s="19">
        <f t="shared" si="2"/>
        <v>69.128067113811724</v>
      </c>
    </row>
    <row r="126" spans="1:5" ht="45.75" customHeight="1">
      <c r="A126" s="98" t="s">
        <v>96</v>
      </c>
      <c r="B126" s="18" t="s">
        <v>992</v>
      </c>
      <c r="C126" s="19">
        <v>1.5</v>
      </c>
      <c r="D126" s="19">
        <v>1.1000000000000001</v>
      </c>
      <c r="E126" s="19">
        <f t="shared" si="2"/>
        <v>73.333333333333343</v>
      </c>
    </row>
    <row r="127" spans="1:5" ht="43.5" customHeight="1">
      <c r="A127" s="98" t="s">
        <v>1105</v>
      </c>
      <c r="B127" s="18" t="s">
        <v>1106</v>
      </c>
      <c r="C127" s="19">
        <v>16257.7</v>
      </c>
      <c r="D127" s="19">
        <v>10947.6</v>
      </c>
      <c r="E127" s="19">
        <f t="shared" si="2"/>
        <v>67.337938330760196</v>
      </c>
    </row>
    <row r="128" spans="1:5" ht="78.75" customHeight="1">
      <c r="A128" s="98" t="s">
        <v>1154</v>
      </c>
      <c r="B128" s="18" t="s">
        <v>1153</v>
      </c>
      <c r="C128" s="19">
        <v>80.3</v>
      </c>
      <c r="D128" s="19"/>
      <c r="E128" s="19"/>
    </row>
    <row r="129" spans="1:5" ht="46.5" customHeight="1">
      <c r="A129" s="45" t="s">
        <v>1092</v>
      </c>
      <c r="B129" s="18" t="s">
        <v>993</v>
      </c>
      <c r="C129" s="19">
        <v>13</v>
      </c>
      <c r="D129" s="19"/>
      <c r="E129" s="19">
        <f t="shared" si="2"/>
        <v>0</v>
      </c>
    </row>
    <row r="130" spans="1:5" ht="46.5" customHeight="1">
      <c r="A130" s="107" t="s">
        <v>1093</v>
      </c>
      <c r="B130" s="18" t="s">
        <v>994</v>
      </c>
      <c r="C130" s="19">
        <v>6058.9</v>
      </c>
      <c r="D130" s="19">
        <v>3970.6</v>
      </c>
      <c r="E130" s="19">
        <f t="shared" si="2"/>
        <v>65.533347637359924</v>
      </c>
    </row>
    <row r="131" spans="1:5" ht="25.5" customHeight="1">
      <c r="A131" s="99" t="s">
        <v>1094</v>
      </c>
      <c r="B131" s="18" t="s">
        <v>995</v>
      </c>
      <c r="C131" s="19">
        <v>683.4</v>
      </c>
      <c r="D131" s="19">
        <v>499.6</v>
      </c>
      <c r="E131" s="19">
        <f t="shared" si="2"/>
        <v>73.105062920690671</v>
      </c>
    </row>
    <row r="132" spans="1:5" ht="36" customHeight="1">
      <c r="A132" s="46" t="s">
        <v>1095</v>
      </c>
      <c r="B132" s="18" t="s">
        <v>996</v>
      </c>
      <c r="C132" s="19">
        <v>0.8</v>
      </c>
      <c r="D132" s="19">
        <v>0</v>
      </c>
      <c r="E132" s="19">
        <f t="shared" si="2"/>
        <v>0</v>
      </c>
    </row>
    <row r="133" spans="1:5" ht="41.25" customHeight="1">
      <c r="A133" s="103" t="s">
        <v>1096</v>
      </c>
      <c r="B133" s="18" t="s">
        <v>1037</v>
      </c>
      <c r="C133" s="19">
        <v>80.7</v>
      </c>
      <c r="D133" s="19">
        <v>50.1</v>
      </c>
      <c r="E133" s="19">
        <f t="shared" si="2"/>
        <v>62.081784386617102</v>
      </c>
    </row>
    <row r="134" spans="1:5" ht="60" customHeight="1">
      <c r="A134" s="99" t="s">
        <v>1097</v>
      </c>
      <c r="B134" s="18" t="s">
        <v>1032</v>
      </c>
      <c r="C134" s="19">
        <v>5426.8</v>
      </c>
      <c r="D134" s="19">
        <v>3959.3</v>
      </c>
      <c r="E134" s="19">
        <f t="shared" si="2"/>
        <v>72.958281123313924</v>
      </c>
    </row>
    <row r="135" spans="1:5" ht="60" customHeight="1">
      <c r="A135" s="103" t="s">
        <v>1139</v>
      </c>
      <c r="B135" s="18" t="s">
        <v>1137</v>
      </c>
      <c r="C135" s="19">
        <v>186.7</v>
      </c>
      <c r="D135" s="19">
        <v>179.1</v>
      </c>
      <c r="E135" s="19">
        <f t="shared" si="2"/>
        <v>95.929298339582232</v>
      </c>
    </row>
    <row r="136" spans="1:5" ht="53.25" customHeight="1">
      <c r="A136" s="103" t="s">
        <v>1140</v>
      </c>
      <c r="B136" s="18" t="s">
        <v>1138</v>
      </c>
      <c r="C136" s="19">
        <v>2146.6999999999998</v>
      </c>
      <c r="D136" s="19">
        <v>2059.9</v>
      </c>
      <c r="E136" s="19">
        <f t="shared" si="2"/>
        <v>95.956584525085034</v>
      </c>
    </row>
    <row r="137" spans="1:5" ht="33.75">
      <c r="A137" s="99" t="s">
        <v>1098</v>
      </c>
      <c r="B137" s="18" t="s">
        <v>1033</v>
      </c>
      <c r="C137" s="19">
        <v>1.2</v>
      </c>
      <c r="D137" s="19">
        <v>1.3</v>
      </c>
      <c r="E137" s="19">
        <f t="shared" si="2"/>
        <v>108.33333333333334</v>
      </c>
    </row>
    <row r="138" spans="1:5" ht="27" customHeight="1">
      <c r="A138" s="122" t="s">
        <v>1145</v>
      </c>
      <c r="B138" s="18" t="s">
        <v>1146</v>
      </c>
      <c r="C138" s="19">
        <v>162.9</v>
      </c>
      <c r="D138" s="19"/>
      <c r="E138" s="19"/>
    </row>
    <row r="139" spans="1:5" ht="22.5">
      <c r="A139" s="111" t="s">
        <v>1099</v>
      </c>
      <c r="B139" s="18" t="s">
        <v>1034</v>
      </c>
      <c r="C139" s="19">
        <v>6944</v>
      </c>
      <c r="D139" s="19">
        <v>4227.3</v>
      </c>
      <c r="E139" s="19">
        <f t="shared" si="2"/>
        <v>60.877016129032256</v>
      </c>
    </row>
    <row r="140" spans="1:5" ht="19.5" customHeight="1">
      <c r="A140" s="114" t="s">
        <v>1102</v>
      </c>
      <c r="B140" s="14" t="s">
        <v>1103</v>
      </c>
      <c r="C140" s="24">
        <f>C141</f>
        <v>5416.3</v>
      </c>
      <c r="D140" s="24">
        <f>D141</f>
        <v>4046.1</v>
      </c>
      <c r="E140" s="19">
        <f t="shared" si="2"/>
        <v>74.702287539464209</v>
      </c>
    </row>
    <row r="141" spans="1:5" ht="48" customHeight="1">
      <c r="A141" s="113" t="s">
        <v>1107</v>
      </c>
      <c r="B141" s="18" t="s">
        <v>1104</v>
      </c>
      <c r="C141" s="19">
        <v>5416.3</v>
      </c>
      <c r="D141" s="19">
        <v>4046.1</v>
      </c>
      <c r="E141" s="19">
        <f t="shared" si="2"/>
        <v>74.702287539464209</v>
      </c>
    </row>
    <row r="142" spans="1:5" ht="15" customHeight="1">
      <c r="A142" s="118" t="s">
        <v>1113</v>
      </c>
      <c r="B142" s="14" t="s">
        <v>1114</v>
      </c>
      <c r="C142" s="24">
        <f>SUM(C144+C143)</f>
        <v>200</v>
      </c>
      <c r="D142" s="24">
        <f>SUM(D144)</f>
        <v>0</v>
      </c>
      <c r="E142" s="19">
        <f t="shared" si="2"/>
        <v>0</v>
      </c>
    </row>
    <row r="143" spans="1:5" ht="22.5" customHeight="1">
      <c r="A143" s="111" t="s">
        <v>1117</v>
      </c>
      <c r="B143" s="119" t="s">
        <v>1116</v>
      </c>
      <c r="C143" s="19"/>
      <c r="D143" s="24"/>
      <c r="E143" s="19"/>
    </row>
    <row r="144" spans="1:5" ht="18.75" customHeight="1">
      <c r="A144" s="111" t="s">
        <v>1115</v>
      </c>
      <c r="B144" s="119" t="s">
        <v>1116</v>
      </c>
      <c r="C144" s="19">
        <v>200</v>
      </c>
      <c r="D144" s="19"/>
      <c r="E144" s="19">
        <f t="shared" si="2"/>
        <v>0</v>
      </c>
    </row>
    <row r="145" spans="1:6" ht="30.75" customHeight="1">
      <c r="A145" s="124" t="s">
        <v>1157</v>
      </c>
      <c r="B145" s="123" t="s">
        <v>1158</v>
      </c>
      <c r="C145" s="24">
        <f>C146</f>
        <v>-135.80000000000001</v>
      </c>
      <c r="D145" s="24">
        <f>D146</f>
        <v>-135.80000000000001</v>
      </c>
      <c r="E145" s="19"/>
    </row>
    <row r="146" spans="1:6" ht="26.25" customHeight="1">
      <c r="A146" s="125" t="s">
        <v>1157</v>
      </c>
      <c r="B146" s="119" t="s">
        <v>1158</v>
      </c>
      <c r="C146" s="19">
        <v>-135.80000000000001</v>
      </c>
      <c r="D146" s="19">
        <v>-135.80000000000001</v>
      </c>
      <c r="E146" s="19"/>
    </row>
    <row r="147" spans="1:6" ht="15" customHeight="1">
      <c r="A147" s="112" t="s">
        <v>97</v>
      </c>
      <c r="B147" s="47" t="s">
        <v>98</v>
      </c>
      <c r="C147" s="24">
        <f>C7+C55</f>
        <v>347778.6</v>
      </c>
      <c r="D147" s="24">
        <f>D7+D55</f>
        <v>247271.50000000006</v>
      </c>
      <c r="E147" s="24">
        <f>D147/C147*100</f>
        <v>71.100263213435227</v>
      </c>
    </row>
    <row r="148" spans="1:6" ht="17.25" customHeight="1">
      <c r="A148" s="49" t="s">
        <v>99</v>
      </c>
      <c r="B148" s="47"/>
      <c r="C148" s="48"/>
      <c r="D148" s="48"/>
      <c r="E148" s="15"/>
    </row>
    <row r="149" spans="1:6">
      <c r="A149" s="50" t="s">
        <v>100</v>
      </c>
      <c r="B149" s="51" t="s">
        <v>101</v>
      </c>
      <c r="C149" s="52">
        <f>SUM(C150:C155)</f>
        <v>60658.6</v>
      </c>
      <c r="D149" s="52">
        <f>SUM(D150:D155)</f>
        <v>38402</v>
      </c>
      <c r="E149" s="53">
        <f t="shared" ref="E149:E167" si="3">ROUND(D149/C149*100,1)</f>
        <v>63.3</v>
      </c>
    </row>
    <row r="150" spans="1:6" ht="33.75" customHeight="1">
      <c r="A150" s="54" t="s">
        <v>102</v>
      </c>
      <c r="B150" s="55" t="s">
        <v>103</v>
      </c>
      <c r="C150" s="56">
        <v>44233.5</v>
      </c>
      <c r="D150" s="56">
        <v>29384</v>
      </c>
      <c r="E150" s="57">
        <f t="shared" si="3"/>
        <v>66.400000000000006</v>
      </c>
    </row>
    <row r="151" spans="1:6" ht="15" customHeight="1">
      <c r="A151" s="54" t="s">
        <v>979</v>
      </c>
      <c r="B151" s="55" t="s">
        <v>980</v>
      </c>
      <c r="C151" s="56">
        <v>0.8</v>
      </c>
      <c r="D151" s="56">
        <v>0</v>
      </c>
      <c r="E151" s="57"/>
    </row>
    <row r="152" spans="1:6" ht="33.75">
      <c r="A152" s="54" t="s">
        <v>104</v>
      </c>
      <c r="B152" s="55" t="s">
        <v>105</v>
      </c>
      <c r="C152" s="56">
        <v>10331.6</v>
      </c>
      <c r="D152" s="56">
        <v>6997.2</v>
      </c>
      <c r="E152" s="57">
        <f t="shared" si="3"/>
        <v>67.7</v>
      </c>
    </row>
    <row r="153" spans="1:6">
      <c r="A153" s="54" t="s">
        <v>106</v>
      </c>
      <c r="B153" s="55" t="s">
        <v>107</v>
      </c>
      <c r="C153" s="56">
        <v>14</v>
      </c>
      <c r="D153" s="56">
        <v>14</v>
      </c>
      <c r="E153" s="57"/>
    </row>
    <row r="154" spans="1:6">
      <c r="A154" s="54" t="s">
        <v>108</v>
      </c>
      <c r="B154" s="55" t="s">
        <v>109</v>
      </c>
      <c r="C154" s="56">
        <v>160</v>
      </c>
      <c r="D154" s="56">
        <v>0</v>
      </c>
      <c r="E154" s="57"/>
      <c r="F154" s="29"/>
    </row>
    <row r="155" spans="1:6">
      <c r="A155" s="54" t="s">
        <v>110</v>
      </c>
      <c r="B155" s="55" t="s">
        <v>111</v>
      </c>
      <c r="C155" s="56">
        <v>5918.7</v>
      </c>
      <c r="D155" s="56">
        <v>2006.8</v>
      </c>
      <c r="E155" s="57">
        <f t="shared" si="3"/>
        <v>33.9</v>
      </c>
      <c r="F155" s="29"/>
    </row>
    <row r="156" spans="1:6">
      <c r="A156" s="50" t="s">
        <v>112</v>
      </c>
      <c r="B156" s="51" t="s">
        <v>113</v>
      </c>
      <c r="C156" s="52">
        <f>SUM(C157:C157)</f>
        <v>683.4</v>
      </c>
      <c r="D156" s="52">
        <f>SUM(D157:D157)</f>
        <v>472.3</v>
      </c>
      <c r="E156" s="53">
        <f t="shared" si="3"/>
        <v>69.099999999999994</v>
      </c>
      <c r="F156" s="29"/>
    </row>
    <row r="157" spans="1:6" ht="24" customHeight="1">
      <c r="A157" s="54" t="s">
        <v>114</v>
      </c>
      <c r="B157" s="55" t="s">
        <v>115</v>
      </c>
      <c r="C157" s="56">
        <v>683.4</v>
      </c>
      <c r="D157" s="56">
        <v>472.3</v>
      </c>
      <c r="E157" s="57">
        <f t="shared" si="3"/>
        <v>69.099999999999994</v>
      </c>
      <c r="F157" s="29"/>
    </row>
    <row r="158" spans="1:6" ht="24" customHeight="1">
      <c r="A158" s="50" t="s">
        <v>116</v>
      </c>
      <c r="B158" s="51" t="s">
        <v>117</v>
      </c>
      <c r="C158" s="52">
        <f>SUM(C159:C159)</f>
        <v>1365.1</v>
      </c>
      <c r="D158" s="52">
        <f>SUM(D159:D159)</f>
        <v>958.5</v>
      </c>
      <c r="E158" s="53">
        <f t="shared" si="3"/>
        <v>70.2</v>
      </c>
      <c r="F158" s="29"/>
    </row>
    <row r="159" spans="1:6" ht="13.5" customHeight="1">
      <c r="A159" s="54" t="s">
        <v>118</v>
      </c>
      <c r="B159" s="55" t="s">
        <v>1143</v>
      </c>
      <c r="C159" s="56">
        <v>1365.1</v>
      </c>
      <c r="D159" s="56">
        <v>958.5</v>
      </c>
      <c r="E159" s="57">
        <f t="shared" si="3"/>
        <v>70.2</v>
      </c>
      <c r="F159" s="29"/>
    </row>
    <row r="160" spans="1:6">
      <c r="A160" s="50" t="s">
        <v>119</v>
      </c>
      <c r="B160" s="51" t="s">
        <v>120</v>
      </c>
      <c r="C160" s="52">
        <f>SUM(C161:C163)</f>
        <v>26092</v>
      </c>
      <c r="D160" s="52">
        <f>SUM(D161:D163)</f>
        <v>19903.5</v>
      </c>
      <c r="E160" s="53">
        <f t="shared" si="3"/>
        <v>76.3</v>
      </c>
      <c r="F160" s="29"/>
    </row>
    <row r="161" spans="1:6">
      <c r="A161" s="54" t="s">
        <v>121</v>
      </c>
      <c r="B161" s="55" t="s">
        <v>122</v>
      </c>
      <c r="C161" s="56">
        <v>52.7</v>
      </c>
      <c r="D161" s="56">
        <v>0</v>
      </c>
      <c r="E161" s="57">
        <f t="shared" si="3"/>
        <v>0</v>
      </c>
      <c r="F161" s="29"/>
    </row>
    <row r="162" spans="1:6">
      <c r="A162" s="54" t="s">
        <v>123</v>
      </c>
      <c r="B162" s="55" t="s">
        <v>124</v>
      </c>
      <c r="C162" s="56">
        <v>24952.799999999999</v>
      </c>
      <c r="D162" s="56">
        <v>19667.2</v>
      </c>
      <c r="E162" s="57">
        <f t="shared" si="3"/>
        <v>78.8</v>
      </c>
      <c r="F162" s="29"/>
    </row>
    <row r="163" spans="1:6">
      <c r="A163" s="54" t="s">
        <v>125</v>
      </c>
      <c r="B163" s="55" t="s">
        <v>126</v>
      </c>
      <c r="C163" s="56">
        <v>1086.5</v>
      </c>
      <c r="D163" s="56">
        <v>236.3</v>
      </c>
      <c r="E163" s="57">
        <f t="shared" si="3"/>
        <v>21.7</v>
      </c>
      <c r="F163" s="29"/>
    </row>
    <row r="164" spans="1:6">
      <c r="A164" s="50" t="s">
        <v>127</v>
      </c>
      <c r="B164" s="51" t="s">
        <v>128</v>
      </c>
      <c r="C164" s="52">
        <f>SUM(C165:C168)</f>
        <v>16101.199999999999</v>
      </c>
      <c r="D164" s="52">
        <f>SUM(D165:D168)</f>
        <v>11679</v>
      </c>
      <c r="E164" s="53">
        <f t="shared" si="3"/>
        <v>72.5</v>
      </c>
      <c r="F164" s="29"/>
    </row>
    <row r="165" spans="1:6">
      <c r="A165" s="54" t="s">
        <v>129</v>
      </c>
      <c r="B165" s="55" t="s">
        <v>130</v>
      </c>
      <c r="C165" s="56">
        <v>180</v>
      </c>
      <c r="D165" s="56">
        <v>26.2</v>
      </c>
      <c r="E165" s="53">
        <f t="shared" si="3"/>
        <v>14.6</v>
      </c>
      <c r="F165" s="29"/>
    </row>
    <row r="166" spans="1:6">
      <c r="A166" s="54" t="s">
        <v>129</v>
      </c>
      <c r="B166" s="55" t="s">
        <v>131</v>
      </c>
      <c r="C166" s="56">
        <v>6489.9</v>
      </c>
      <c r="D166" s="56">
        <v>4088.8</v>
      </c>
      <c r="E166" s="57">
        <f t="shared" si="3"/>
        <v>63</v>
      </c>
      <c r="F166" s="29"/>
    </row>
    <row r="167" spans="1:6">
      <c r="A167" s="54" t="s">
        <v>132</v>
      </c>
      <c r="B167" s="55" t="s">
        <v>133</v>
      </c>
      <c r="C167" s="56">
        <v>9431.2999999999993</v>
      </c>
      <c r="D167" s="56">
        <v>7564</v>
      </c>
      <c r="E167" s="57">
        <f t="shared" si="3"/>
        <v>80.2</v>
      </c>
      <c r="F167" s="29"/>
    </row>
    <row r="168" spans="1:6" ht="12.75" customHeight="1">
      <c r="A168" s="54" t="s">
        <v>981</v>
      </c>
      <c r="B168" s="55" t="s">
        <v>982</v>
      </c>
      <c r="C168" s="56">
        <v>0</v>
      </c>
      <c r="D168" s="56"/>
      <c r="E168" s="57"/>
      <c r="F168" s="29"/>
    </row>
    <row r="169" spans="1:6">
      <c r="A169" s="50" t="s">
        <v>134</v>
      </c>
      <c r="B169" s="51" t="s">
        <v>135</v>
      </c>
      <c r="C169" s="52">
        <f>SUM(C170:C174)</f>
        <v>138117.80000000002</v>
      </c>
      <c r="D169" s="52">
        <f>SUM(D170:D174)</f>
        <v>85219.400000000009</v>
      </c>
      <c r="E169" s="53">
        <f t="shared" ref="E169:E187" si="4">ROUND(D169/C169*100,1)</f>
        <v>61.7</v>
      </c>
      <c r="F169" s="29"/>
    </row>
    <row r="170" spans="1:6">
      <c r="A170" s="54" t="s">
        <v>136</v>
      </c>
      <c r="B170" s="55" t="s">
        <v>137</v>
      </c>
      <c r="C170" s="56">
        <v>20861.7</v>
      </c>
      <c r="D170" s="56">
        <v>9193.2000000000007</v>
      </c>
      <c r="E170" s="57">
        <f t="shared" si="4"/>
        <v>44.1</v>
      </c>
      <c r="F170" s="29"/>
    </row>
    <row r="171" spans="1:6">
      <c r="A171" s="54" t="s">
        <v>138</v>
      </c>
      <c r="B171" s="55" t="s">
        <v>139</v>
      </c>
      <c r="C171" s="56">
        <v>96480.1</v>
      </c>
      <c r="D171" s="56">
        <v>62154.9</v>
      </c>
      <c r="E171" s="57">
        <f t="shared" si="4"/>
        <v>64.400000000000006</v>
      </c>
      <c r="F171" s="29"/>
    </row>
    <row r="172" spans="1:6">
      <c r="A172" s="54" t="s">
        <v>140</v>
      </c>
      <c r="B172" s="55" t="s">
        <v>141</v>
      </c>
      <c r="C172" s="56">
        <v>11629.1</v>
      </c>
      <c r="D172" s="56">
        <v>7365.9</v>
      </c>
      <c r="E172" s="57">
        <f t="shared" si="4"/>
        <v>63.3</v>
      </c>
      <c r="F172" s="29"/>
    </row>
    <row r="173" spans="1:6">
      <c r="A173" s="54" t="s">
        <v>142</v>
      </c>
      <c r="B173" s="55" t="s">
        <v>143</v>
      </c>
      <c r="C173" s="56">
        <v>1901.7</v>
      </c>
      <c r="D173" s="56">
        <v>1823.1</v>
      </c>
      <c r="E173" s="57">
        <f t="shared" si="4"/>
        <v>95.9</v>
      </c>
      <c r="F173" s="29"/>
    </row>
    <row r="174" spans="1:6">
      <c r="A174" s="54" t="s">
        <v>144</v>
      </c>
      <c r="B174" s="55" t="s">
        <v>145</v>
      </c>
      <c r="C174" s="56">
        <v>7245.2</v>
      </c>
      <c r="D174" s="56">
        <v>4682.3</v>
      </c>
      <c r="E174" s="57">
        <f t="shared" si="4"/>
        <v>64.599999999999994</v>
      </c>
      <c r="F174" s="29"/>
    </row>
    <row r="175" spans="1:6">
      <c r="A175" s="50" t="s">
        <v>146</v>
      </c>
      <c r="B175" s="51" t="s">
        <v>147</v>
      </c>
      <c r="C175" s="52">
        <f>SUM(C176:C176)</f>
        <v>20470.900000000001</v>
      </c>
      <c r="D175" s="52">
        <f>SUM(D176:D176)</f>
        <v>12749.4</v>
      </c>
      <c r="E175" s="53">
        <f t="shared" si="4"/>
        <v>62.3</v>
      </c>
      <c r="F175" s="29"/>
    </row>
    <row r="176" spans="1:6">
      <c r="A176" s="54" t="s">
        <v>148</v>
      </c>
      <c r="B176" s="55" t="s">
        <v>149</v>
      </c>
      <c r="C176" s="56">
        <v>20470.900000000001</v>
      </c>
      <c r="D176" s="56">
        <v>12749.4</v>
      </c>
      <c r="E176" s="57">
        <f t="shared" si="4"/>
        <v>62.3</v>
      </c>
      <c r="F176" s="29"/>
    </row>
    <row r="177" spans="1:6">
      <c r="A177" s="50" t="s">
        <v>150</v>
      </c>
      <c r="B177" s="51">
        <v>1000</v>
      </c>
      <c r="C177" s="52">
        <f>SUM(C178:C182)</f>
        <v>90448</v>
      </c>
      <c r="D177" s="52">
        <f>SUM(D178:D182)</f>
        <v>67694.299999999988</v>
      </c>
      <c r="E177" s="53">
        <f t="shared" si="4"/>
        <v>74.8</v>
      </c>
      <c r="F177" s="29"/>
    </row>
    <row r="178" spans="1:6">
      <c r="A178" s="54" t="s">
        <v>151</v>
      </c>
      <c r="B178" s="55">
        <v>1001</v>
      </c>
      <c r="C178" s="56">
        <v>2428</v>
      </c>
      <c r="D178" s="56">
        <v>1519.4</v>
      </c>
      <c r="E178" s="57">
        <f t="shared" si="4"/>
        <v>62.6</v>
      </c>
      <c r="F178" s="29"/>
    </row>
    <row r="179" spans="1:6">
      <c r="A179" s="54" t="s">
        <v>152</v>
      </c>
      <c r="B179" s="55">
        <v>1002</v>
      </c>
      <c r="C179" s="56">
        <v>11784.4</v>
      </c>
      <c r="D179" s="56">
        <v>9501.6</v>
      </c>
      <c r="E179" s="57">
        <f t="shared" si="4"/>
        <v>80.599999999999994</v>
      </c>
      <c r="F179" s="29"/>
    </row>
    <row r="180" spans="1:6">
      <c r="A180" s="54" t="s">
        <v>153</v>
      </c>
      <c r="B180" s="55">
        <v>1003</v>
      </c>
      <c r="C180" s="56">
        <v>16631</v>
      </c>
      <c r="D180" s="56">
        <v>13857.7</v>
      </c>
      <c r="E180" s="57">
        <f t="shared" si="4"/>
        <v>83.3</v>
      </c>
      <c r="F180" s="29"/>
    </row>
    <row r="181" spans="1:6">
      <c r="A181" s="54" t="s">
        <v>154</v>
      </c>
      <c r="B181" s="55">
        <v>1004</v>
      </c>
      <c r="C181" s="56">
        <v>52582.9</v>
      </c>
      <c r="D181" s="56">
        <v>37173.199999999997</v>
      </c>
      <c r="E181" s="57">
        <f t="shared" si="4"/>
        <v>70.7</v>
      </c>
      <c r="F181" s="29"/>
    </row>
    <row r="182" spans="1:6">
      <c r="A182" s="54" t="s">
        <v>155</v>
      </c>
      <c r="B182" s="55">
        <v>1006</v>
      </c>
      <c r="C182" s="56">
        <v>7021.7</v>
      </c>
      <c r="D182" s="56">
        <v>5642.4</v>
      </c>
      <c r="E182" s="57">
        <f t="shared" si="4"/>
        <v>80.400000000000006</v>
      </c>
      <c r="F182" s="29"/>
    </row>
    <row r="183" spans="1:6">
      <c r="A183" s="50" t="s">
        <v>156</v>
      </c>
      <c r="B183" s="51">
        <v>1100</v>
      </c>
      <c r="C183" s="52">
        <f>SUM(C184:C185)</f>
        <v>297.3</v>
      </c>
      <c r="D183" s="52">
        <f>D184+D185</f>
        <v>180.7</v>
      </c>
      <c r="E183" s="53">
        <f t="shared" si="4"/>
        <v>60.8</v>
      </c>
      <c r="F183" s="29"/>
    </row>
    <row r="184" spans="1:6">
      <c r="A184" s="54" t="s">
        <v>157</v>
      </c>
      <c r="B184" s="55" t="s">
        <v>969</v>
      </c>
      <c r="C184" s="56"/>
      <c r="D184" s="56">
        <v>0</v>
      </c>
      <c r="E184" s="57"/>
      <c r="F184" s="29"/>
    </row>
    <row r="185" spans="1:6">
      <c r="A185" s="54" t="s">
        <v>970</v>
      </c>
      <c r="B185" s="55" t="s">
        <v>968</v>
      </c>
      <c r="C185" s="56">
        <v>297.3</v>
      </c>
      <c r="D185" s="56">
        <v>180.7</v>
      </c>
      <c r="E185" s="57">
        <f t="shared" si="4"/>
        <v>60.8</v>
      </c>
      <c r="F185" s="29"/>
    </row>
    <row r="186" spans="1:6" ht="24">
      <c r="A186" s="50" t="s">
        <v>158</v>
      </c>
      <c r="B186" s="51">
        <v>1300</v>
      </c>
      <c r="C186" s="52">
        <f>SUM(C187:C187)</f>
        <v>2.2000000000000002</v>
      </c>
      <c r="D186" s="52">
        <f>SUM(D187:D187)</f>
        <v>1.2</v>
      </c>
      <c r="E186" s="53">
        <f>ROUND(D186/C186*100,1)</f>
        <v>54.5</v>
      </c>
      <c r="F186" s="29"/>
    </row>
    <row r="187" spans="1:6" ht="22.5">
      <c r="A187" s="54" t="s">
        <v>159</v>
      </c>
      <c r="B187" s="55">
        <v>1301</v>
      </c>
      <c r="C187" s="56">
        <v>2.2000000000000002</v>
      </c>
      <c r="D187" s="56">
        <v>1.2</v>
      </c>
      <c r="E187" s="53">
        <f t="shared" si="4"/>
        <v>54.5</v>
      </c>
      <c r="F187" s="29"/>
    </row>
    <row r="188" spans="1:6">
      <c r="A188" s="50" t="s">
        <v>160</v>
      </c>
      <c r="B188" s="55"/>
      <c r="C188" s="52">
        <f>C149+C156+C158+C160+C164+C169+C175+C177+C183+C186</f>
        <v>354236.50000000006</v>
      </c>
      <c r="D188" s="52">
        <f>D149+D156+D158+D160+D164+D169+D175+D177+D183+D186</f>
        <v>237260.30000000002</v>
      </c>
      <c r="E188" s="53">
        <f>ROUND(D188/C188*100,1)</f>
        <v>67</v>
      </c>
      <c r="F188" s="29"/>
    </row>
    <row r="189" spans="1:6">
      <c r="A189" s="50"/>
      <c r="B189" s="58"/>
      <c r="C189" s="52">
        <f>C147-C188</f>
        <v>-6457.9000000000815</v>
      </c>
      <c r="D189" s="52">
        <f>D147-D188</f>
        <v>10011.200000000041</v>
      </c>
      <c r="E189" s="53"/>
      <c r="F189" s="29"/>
    </row>
    <row r="190" spans="1:6">
      <c r="A190" s="59" t="s">
        <v>161</v>
      </c>
      <c r="B190" s="60"/>
      <c r="C190" s="52">
        <f>C148-C189</f>
        <v>6457.9000000000815</v>
      </c>
      <c r="D190" s="52">
        <f>D148-D189</f>
        <v>-10011.200000000041</v>
      </c>
      <c r="E190" s="62"/>
      <c r="F190" s="29"/>
    </row>
    <row r="191" spans="1:6">
      <c r="A191" s="63" t="s">
        <v>162</v>
      </c>
      <c r="B191" s="64" t="s">
        <v>163</v>
      </c>
      <c r="C191" s="65">
        <f>C192+C203+C208</f>
        <v>6457.9000000000233</v>
      </c>
      <c r="D191" s="65">
        <f>D192+D203+D208</f>
        <v>-10011.199999999983</v>
      </c>
      <c r="E191" s="22"/>
      <c r="F191" s="29"/>
    </row>
    <row r="192" spans="1:6" ht="14.25" customHeight="1">
      <c r="A192" s="66" t="s">
        <v>164</v>
      </c>
      <c r="B192" s="55" t="s">
        <v>165</v>
      </c>
      <c r="C192" s="67">
        <f>C200</f>
        <v>-1422.7</v>
      </c>
      <c r="D192" s="67">
        <f>D200</f>
        <v>-829.9</v>
      </c>
      <c r="E192" s="19"/>
      <c r="F192" s="29"/>
    </row>
    <row r="193" spans="1:6" ht="11.25" customHeight="1">
      <c r="A193" s="66" t="s">
        <v>166</v>
      </c>
      <c r="B193" s="55" t="s">
        <v>167</v>
      </c>
      <c r="C193" s="67"/>
      <c r="D193" s="67"/>
      <c r="E193" s="19"/>
      <c r="F193" s="29"/>
    </row>
    <row r="194" spans="1:6" ht="22.5">
      <c r="A194" s="66" t="s">
        <v>168</v>
      </c>
      <c r="B194" s="55" t="s">
        <v>169</v>
      </c>
      <c r="C194" s="67"/>
      <c r="D194" s="67"/>
      <c r="E194" s="19"/>
      <c r="F194" s="29"/>
    </row>
    <row r="195" spans="1:6" ht="22.5">
      <c r="A195" s="66" t="s">
        <v>170</v>
      </c>
      <c r="B195" s="55" t="s">
        <v>171</v>
      </c>
      <c r="C195" s="67"/>
      <c r="D195" s="67"/>
      <c r="E195" s="19"/>
    </row>
    <row r="196" spans="1:6" ht="22.5">
      <c r="A196" s="66" t="s">
        <v>172</v>
      </c>
      <c r="B196" s="55" t="s">
        <v>173</v>
      </c>
      <c r="C196" s="67">
        <v>0</v>
      </c>
      <c r="D196" s="67"/>
      <c r="E196" s="19"/>
    </row>
    <row r="197" spans="1:6" ht="12.75" customHeight="1">
      <c r="A197" s="66" t="s">
        <v>174</v>
      </c>
      <c r="B197" s="55" t="s">
        <v>175</v>
      </c>
      <c r="C197" s="67"/>
      <c r="D197" s="67"/>
      <c r="E197" s="19"/>
    </row>
    <row r="198" spans="1:6" ht="23.25" customHeight="1">
      <c r="A198" s="66" t="s">
        <v>176</v>
      </c>
      <c r="B198" s="55" t="s">
        <v>972</v>
      </c>
      <c r="C198" s="67"/>
      <c r="D198" s="67"/>
      <c r="E198" s="19"/>
    </row>
    <row r="199" spans="1:6" ht="23.25" customHeight="1">
      <c r="A199" s="66" t="s">
        <v>177</v>
      </c>
      <c r="B199" s="55" t="s">
        <v>178</v>
      </c>
      <c r="C199" s="67">
        <v>0</v>
      </c>
      <c r="D199" s="67">
        <v>0</v>
      </c>
      <c r="E199" s="19"/>
    </row>
    <row r="200" spans="1:6" ht="21.75" customHeight="1">
      <c r="A200" s="66" t="s">
        <v>179</v>
      </c>
      <c r="B200" s="55" t="s">
        <v>180</v>
      </c>
      <c r="C200" s="67">
        <f>SUM(C201)</f>
        <v>-1422.7</v>
      </c>
      <c r="D200" s="67">
        <f>D201</f>
        <v>-829.9</v>
      </c>
      <c r="E200" s="19"/>
    </row>
    <row r="201" spans="1:6" ht="25.5" customHeight="1">
      <c r="A201" s="66" t="s">
        <v>181</v>
      </c>
      <c r="B201" s="55" t="s">
        <v>182</v>
      </c>
      <c r="C201" s="67">
        <f>C202</f>
        <v>-1422.7</v>
      </c>
      <c r="D201" s="67">
        <f>D202</f>
        <v>-829.9</v>
      </c>
      <c r="E201" s="19"/>
    </row>
    <row r="202" spans="1:6" ht="23.25" customHeight="1">
      <c r="A202" s="66" t="s">
        <v>183</v>
      </c>
      <c r="B202" s="55" t="s">
        <v>184</v>
      </c>
      <c r="C202" s="67">
        <v>-1422.7</v>
      </c>
      <c r="D202" s="67">
        <v>-829.9</v>
      </c>
      <c r="E202" s="19"/>
    </row>
    <row r="203" spans="1:6" ht="23.25" customHeight="1">
      <c r="A203" s="66" t="s">
        <v>185</v>
      </c>
      <c r="B203" s="55" t="s">
        <v>186</v>
      </c>
      <c r="C203" s="67">
        <f>C204</f>
        <v>-358332.1</v>
      </c>
      <c r="D203" s="67">
        <f>D204</f>
        <v>-247271.59999999998</v>
      </c>
      <c r="E203" s="19"/>
    </row>
    <row r="204" spans="1:6">
      <c r="A204" s="66" t="s">
        <v>187</v>
      </c>
      <c r="B204" s="55" t="s">
        <v>188</v>
      </c>
      <c r="C204" s="67">
        <f>C205</f>
        <v>-358332.1</v>
      </c>
      <c r="D204" s="67">
        <f>D205</f>
        <v>-247271.59999999998</v>
      </c>
      <c r="E204" s="19"/>
    </row>
    <row r="205" spans="1:6">
      <c r="A205" s="66" t="s">
        <v>187</v>
      </c>
      <c r="B205" s="55" t="s">
        <v>189</v>
      </c>
      <c r="C205" s="67">
        <v>-358332.1</v>
      </c>
      <c r="D205" s="67">
        <f>D206+D207</f>
        <v>-247271.59999999998</v>
      </c>
      <c r="E205" s="19"/>
    </row>
    <row r="206" spans="1:6" ht="24.75" customHeight="1">
      <c r="A206" s="66" t="s">
        <v>190</v>
      </c>
      <c r="B206" s="55" t="s">
        <v>191</v>
      </c>
      <c r="C206" s="67">
        <v>-306601.7</v>
      </c>
      <c r="D206" s="67">
        <v>-216340.8</v>
      </c>
      <c r="E206" s="19"/>
    </row>
    <row r="207" spans="1:6" ht="24" customHeight="1">
      <c r="A207" s="66" t="s">
        <v>192</v>
      </c>
      <c r="B207" s="55" t="s">
        <v>193</v>
      </c>
      <c r="C207" s="67">
        <v>-51730.400000000001</v>
      </c>
      <c r="D207" s="67">
        <v>-30930.799999999999</v>
      </c>
      <c r="E207" s="19"/>
    </row>
    <row r="208" spans="1:6" ht="23.25" customHeight="1">
      <c r="A208" s="66" t="s">
        <v>194</v>
      </c>
      <c r="B208" s="55" t="s">
        <v>186</v>
      </c>
      <c r="C208" s="67">
        <f>C209</f>
        <v>366212.7</v>
      </c>
      <c r="D208" s="67">
        <f>D209</f>
        <v>238090.3</v>
      </c>
      <c r="E208" s="19"/>
    </row>
    <row r="209" spans="1:5" ht="15" customHeight="1">
      <c r="A209" s="66" t="s">
        <v>195</v>
      </c>
      <c r="B209" s="55" t="s">
        <v>196</v>
      </c>
      <c r="C209" s="67">
        <v>366212.7</v>
      </c>
      <c r="D209" s="67">
        <f>D211</f>
        <v>238090.3</v>
      </c>
      <c r="E209" s="19"/>
    </row>
    <row r="210" spans="1:5">
      <c r="A210" s="66" t="s">
        <v>197</v>
      </c>
      <c r="B210" s="55" t="s">
        <v>196</v>
      </c>
      <c r="C210" s="67"/>
      <c r="D210" s="67"/>
      <c r="E210" s="19"/>
    </row>
    <row r="211" spans="1:5">
      <c r="A211" s="66" t="s">
        <v>198</v>
      </c>
      <c r="B211" s="55" t="s">
        <v>199</v>
      </c>
      <c r="C211" s="67">
        <v>308329</v>
      </c>
      <c r="D211" s="67">
        <f>D212</f>
        <v>238090.3</v>
      </c>
      <c r="E211" s="19"/>
    </row>
    <row r="212" spans="1:5" ht="15.75" customHeight="1">
      <c r="A212" s="66" t="s">
        <v>200</v>
      </c>
      <c r="B212" s="55" t="s">
        <v>201</v>
      </c>
      <c r="C212" s="67">
        <v>308329</v>
      </c>
      <c r="D212" s="67">
        <f>D213+D214</f>
        <v>238090.3</v>
      </c>
      <c r="E212" s="19"/>
    </row>
    <row r="213" spans="1:5" ht="27" customHeight="1">
      <c r="A213" s="66" t="s">
        <v>1044</v>
      </c>
      <c r="B213" s="55" t="s">
        <v>201</v>
      </c>
      <c r="C213" s="67">
        <v>57883.7</v>
      </c>
      <c r="D213" s="67">
        <v>200071.8</v>
      </c>
      <c r="E213" s="19"/>
    </row>
    <row r="214" spans="1:5" ht="26.25" customHeight="1">
      <c r="A214" s="66" t="s">
        <v>202</v>
      </c>
      <c r="B214" s="55" t="s">
        <v>203</v>
      </c>
      <c r="C214" s="67">
        <v>57883.7</v>
      </c>
      <c r="D214" s="67">
        <v>38018.5</v>
      </c>
      <c r="E214" s="19"/>
    </row>
    <row r="215" spans="1:5" ht="72" hidden="1">
      <c r="A215" s="68" t="s">
        <v>204</v>
      </c>
      <c r="B215" s="55" t="s">
        <v>205</v>
      </c>
      <c r="C215" s="69"/>
      <c r="D215" s="69"/>
      <c r="E215" s="28"/>
    </row>
    <row r="216" spans="1:5" ht="36">
      <c r="A216" s="70" t="s">
        <v>206</v>
      </c>
      <c r="B216" s="18" t="s">
        <v>207</v>
      </c>
      <c r="C216" s="69"/>
      <c r="D216" s="69"/>
      <c r="E216" s="62"/>
    </row>
    <row r="217" spans="1:5" ht="36">
      <c r="A217" s="70" t="s">
        <v>208</v>
      </c>
      <c r="B217" s="18" t="s">
        <v>209</v>
      </c>
      <c r="C217" s="69"/>
      <c r="D217" s="69"/>
      <c r="E217" s="62"/>
    </row>
    <row r="218" spans="1:5" ht="14.25" customHeight="1">
      <c r="A218" s="63" t="s">
        <v>210</v>
      </c>
      <c r="B218" s="71" t="s">
        <v>211</v>
      </c>
      <c r="C218" s="61">
        <v>7880.6</v>
      </c>
      <c r="D218" s="61">
        <v>-9181.2999999999993</v>
      </c>
      <c r="E218" s="72"/>
    </row>
    <row r="219" spans="1:5">
      <c r="A219" s="73"/>
      <c r="B219" s="73"/>
    </row>
    <row r="220" spans="1:5" hidden="1">
      <c r="A220" s="73"/>
      <c r="B220" s="73"/>
    </row>
    <row r="221" spans="1:5" hidden="1">
      <c r="A221" s="73"/>
      <c r="B221" s="73"/>
    </row>
    <row r="222" spans="1:5" hidden="1">
      <c r="A222" s="74"/>
      <c r="B222" s="75"/>
      <c r="C222" s="76"/>
      <c r="D222" s="76"/>
    </row>
    <row r="223" spans="1:5">
      <c r="A223" s="77" t="s">
        <v>212</v>
      </c>
      <c r="B223" s="75"/>
      <c r="C223" s="76"/>
      <c r="D223" s="78" t="s">
        <v>213</v>
      </c>
      <c r="E223" s="12"/>
    </row>
  </sheetData>
  <sheetProtection selectLockedCells="1" selectUnlockedCells="1"/>
  <autoFilter ref="A5:B219"/>
  <pageMargins left="0.62986111111111109" right="0" top="0.15763888888888888" bottom="0.19652777777777777" header="0.51180555555555551" footer="0.19652777777777777"/>
  <pageSetup paperSize="9" scale="85" firstPageNumber="0" orientation="portrait" horizontalDpi="300" verticalDpi="300" r:id="rId1"/>
  <headerFooter alignWithMargins="0">
    <oddFooter>&amp;C&amp;P</oddFooter>
  </headerFooter>
</worksheet>
</file>

<file path=xl/worksheets/sheet2.xml><?xml version="1.0" encoding="utf-8"?>
<worksheet xmlns="http://schemas.openxmlformats.org/spreadsheetml/2006/main" xmlns:r="http://schemas.openxmlformats.org/officeDocument/2006/relationships">
  <dimension ref="A1:H449"/>
  <sheetViews>
    <sheetView showZeros="0" workbookViewId="0">
      <pane xSplit="4" ySplit="4" topLeftCell="E5" activePane="bottomRight" state="frozen"/>
      <selection pane="topRight" activeCell="E1" sqref="E1"/>
      <selection pane="bottomLeft" activeCell="A5" sqref="A5"/>
      <selection pane="bottomRight" activeCell="E8" sqref="E8"/>
    </sheetView>
  </sheetViews>
  <sheetFormatPr defaultColWidth="9.42578125" defaultRowHeight="12.75"/>
  <cols>
    <col min="1" max="1" width="67" style="79" customWidth="1"/>
    <col min="2" max="2" width="6.5703125" style="80" customWidth="1"/>
    <col min="3" max="3" width="5.7109375" style="80" customWidth="1"/>
    <col min="4" max="4" width="6.42578125" style="80" customWidth="1"/>
    <col min="5" max="5" width="11.42578125" style="79" customWidth="1"/>
    <col min="6" max="6" width="11.28515625" style="79" customWidth="1"/>
    <col min="7" max="8" width="0" style="81" hidden="1" customWidth="1"/>
  </cols>
  <sheetData>
    <row r="1" spans="1:8" ht="35.25" customHeight="1">
      <c r="A1" s="126" t="s">
        <v>214</v>
      </c>
      <c r="B1" s="126"/>
      <c r="C1" s="126"/>
      <c r="D1" s="126"/>
      <c r="E1" s="126"/>
      <c r="F1" s="126"/>
      <c r="G1" s="82"/>
      <c r="H1" s="82"/>
    </row>
    <row r="2" spans="1:8">
      <c r="A2" s="83"/>
      <c r="E2" s="83"/>
      <c r="F2" s="83"/>
      <c r="G2" s="82"/>
      <c r="H2" s="82"/>
    </row>
    <row r="3" spans="1:8">
      <c r="F3" s="84" t="s">
        <v>215</v>
      </c>
    </row>
    <row r="4" spans="1:8" ht="33" customHeight="1">
      <c r="A4" s="85" t="s">
        <v>216</v>
      </c>
      <c r="B4" s="85" t="s">
        <v>217</v>
      </c>
      <c r="C4" s="85" t="s">
        <v>218</v>
      </c>
      <c r="D4" s="86" t="s">
        <v>219</v>
      </c>
      <c r="E4" s="87" t="s">
        <v>220</v>
      </c>
      <c r="F4" s="87" t="s">
        <v>221</v>
      </c>
      <c r="G4" s="88" t="s">
        <v>222</v>
      </c>
      <c r="H4" s="89" t="s">
        <v>223</v>
      </c>
    </row>
    <row r="5" spans="1:8" ht="24">
      <c r="A5" s="33" t="s">
        <v>224</v>
      </c>
      <c r="B5" s="90" t="s">
        <v>225</v>
      </c>
      <c r="C5" s="90" t="s">
        <v>226</v>
      </c>
      <c r="D5" s="90" t="s">
        <v>227</v>
      </c>
      <c r="E5" s="91">
        <v>1085181.8873099999</v>
      </c>
      <c r="F5" s="91">
        <v>1078058.0951400001</v>
      </c>
      <c r="G5" s="92">
        <v>1085181887.3099999</v>
      </c>
      <c r="H5" s="92">
        <v>1078058095.1400001</v>
      </c>
    </row>
    <row r="6" spans="1:8">
      <c r="A6" s="33" t="s">
        <v>228</v>
      </c>
      <c r="B6" s="90" t="s">
        <v>229</v>
      </c>
      <c r="C6" s="90" t="s">
        <v>226</v>
      </c>
      <c r="D6" s="90" t="s">
        <v>230</v>
      </c>
      <c r="E6" s="91">
        <v>647447.17588999995</v>
      </c>
      <c r="F6" s="91">
        <v>646885.04690999992</v>
      </c>
      <c r="G6" s="92">
        <v>647447175.88999999</v>
      </c>
      <c r="H6" s="92">
        <v>646885046.90999997</v>
      </c>
    </row>
    <row r="7" spans="1:8">
      <c r="A7" s="33" t="s">
        <v>231</v>
      </c>
      <c r="B7" s="90" t="s">
        <v>232</v>
      </c>
      <c r="C7" s="90" t="s">
        <v>226</v>
      </c>
      <c r="D7" s="90" t="s">
        <v>230</v>
      </c>
      <c r="E7" s="91">
        <v>643651.13116999995</v>
      </c>
      <c r="F7" s="91">
        <v>643089.00219000003</v>
      </c>
      <c r="G7" s="92">
        <v>643651131.16999996</v>
      </c>
      <c r="H7" s="92">
        <v>643089002.19000006</v>
      </c>
    </row>
    <row r="8" spans="1:8">
      <c r="A8" s="33" t="s">
        <v>233</v>
      </c>
      <c r="B8" s="90" t="s">
        <v>234</v>
      </c>
      <c r="C8" s="90" t="s">
        <v>226</v>
      </c>
      <c r="D8" s="90" t="s">
        <v>230</v>
      </c>
      <c r="E8" s="91">
        <v>3796.0447200000003</v>
      </c>
      <c r="F8" s="91">
        <v>3796.0447200000003</v>
      </c>
      <c r="G8" s="92">
        <v>3796044.72</v>
      </c>
      <c r="H8" s="92">
        <v>3796044.72</v>
      </c>
    </row>
    <row r="9" spans="1:8">
      <c r="A9" s="33" t="s">
        <v>235</v>
      </c>
      <c r="B9" s="90" t="s">
        <v>236</v>
      </c>
      <c r="C9" s="90" t="s">
        <v>226</v>
      </c>
      <c r="D9" s="90" t="s">
        <v>237</v>
      </c>
      <c r="E9" s="91">
        <v>112575.32159000001</v>
      </c>
      <c r="F9" s="91">
        <v>111615.89145000001</v>
      </c>
      <c r="G9" s="92">
        <v>112575321.59</v>
      </c>
      <c r="H9" s="92">
        <v>111615891.45</v>
      </c>
    </row>
    <row r="10" spans="1:8">
      <c r="A10" s="33" t="s">
        <v>231</v>
      </c>
      <c r="B10" s="90" t="s">
        <v>238</v>
      </c>
      <c r="C10" s="90" t="s">
        <v>226</v>
      </c>
      <c r="D10" s="90" t="s">
        <v>237</v>
      </c>
      <c r="E10" s="91">
        <v>112575.32159000001</v>
      </c>
      <c r="F10" s="91">
        <v>111615.89145000001</v>
      </c>
      <c r="G10" s="92">
        <v>112575321.59</v>
      </c>
      <c r="H10" s="92">
        <v>111615891.45</v>
      </c>
    </row>
    <row r="11" spans="1:8">
      <c r="A11" s="33" t="s">
        <v>239</v>
      </c>
      <c r="B11" s="90" t="s">
        <v>240</v>
      </c>
      <c r="C11" s="90" t="s">
        <v>226</v>
      </c>
      <c r="D11" s="90" t="s">
        <v>241</v>
      </c>
      <c r="E11" s="91">
        <v>228470.96188999998</v>
      </c>
      <c r="F11" s="91">
        <v>227285.38219999999</v>
      </c>
      <c r="G11" s="92">
        <v>228470961.88999999</v>
      </c>
      <c r="H11" s="92">
        <v>227285382.19999999</v>
      </c>
    </row>
    <row r="12" spans="1:8">
      <c r="A12" s="33" t="s">
        <v>231</v>
      </c>
      <c r="B12" s="90" t="s">
        <v>242</v>
      </c>
      <c r="C12" s="90" t="s">
        <v>226</v>
      </c>
      <c r="D12" s="90" t="s">
        <v>241</v>
      </c>
      <c r="E12" s="91">
        <v>227345.98028999998</v>
      </c>
      <c r="F12" s="91">
        <v>226160.40059999999</v>
      </c>
      <c r="G12" s="92">
        <v>227345980.28999999</v>
      </c>
      <c r="H12" s="92">
        <v>226160400.59999999</v>
      </c>
    </row>
    <row r="13" spans="1:8">
      <c r="A13" s="33" t="s">
        <v>233</v>
      </c>
      <c r="B13" s="90" t="s">
        <v>243</v>
      </c>
      <c r="C13" s="90" t="s">
        <v>226</v>
      </c>
      <c r="D13" s="90" t="s">
        <v>241</v>
      </c>
      <c r="E13" s="91">
        <v>1124.9816000000001</v>
      </c>
      <c r="F13" s="91">
        <v>1124.9816000000001</v>
      </c>
      <c r="G13" s="92">
        <v>1124981.6000000001</v>
      </c>
      <c r="H13" s="92">
        <v>1124981.6000000001</v>
      </c>
    </row>
    <row r="14" spans="1:8" ht="36">
      <c r="A14" s="33" t="s">
        <v>244</v>
      </c>
      <c r="B14" s="90" t="s">
        <v>245</v>
      </c>
      <c r="C14" s="90" t="s">
        <v>226</v>
      </c>
      <c r="D14" s="90" t="s">
        <v>227</v>
      </c>
      <c r="E14" s="91">
        <v>149502.10316999999</v>
      </c>
      <c r="F14" s="91">
        <v>149432.17178</v>
      </c>
      <c r="G14" s="92">
        <v>149502103.16999999</v>
      </c>
      <c r="H14" s="92">
        <v>149432171.78</v>
      </c>
    </row>
    <row r="15" spans="1:8">
      <c r="A15" s="33" t="s">
        <v>228</v>
      </c>
      <c r="B15" s="90" t="s">
        <v>246</v>
      </c>
      <c r="C15" s="90" t="s">
        <v>226</v>
      </c>
      <c r="D15" s="90" t="s">
        <v>230</v>
      </c>
      <c r="E15" s="91">
        <v>87105.096219999992</v>
      </c>
      <c r="F15" s="91">
        <v>87103.690829999992</v>
      </c>
      <c r="G15" s="92">
        <v>87105096.219999999</v>
      </c>
      <c r="H15" s="92">
        <v>87103690.829999998</v>
      </c>
    </row>
    <row r="16" spans="1:8">
      <c r="A16" s="33" t="s">
        <v>231</v>
      </c>
      <c r="B16" s="90" t="s">
        <v>247</v>
      </c>
      <c r="C16" s="90" t="s">
        <v>226</v>
      </c>
      <c r="D16" s="90" t="s">
        <v>230</v>
      </c>
      <c r="E16" s="91">
        <v>84400.821890000007</v>
      </c>
      <c r="F16" s="91">
        <v>84399.416500000007</v>
      </c>
      <c r="G16" s="92">
        <v>84400821.890000001</v>
      </c>
      <c r="H16" s="92">
        <v>84399416.5</v>
      </c>
    </row>
    <row r="17" spans="1:8">
      <c r="A17" s="33" t="s">
        <v>233</v>
      </c>
      <c r="B17" s="90" t="s">
        <v>248</v>
      </c>
      <c r="C17" s="90" t="s">
        <v>226</v>
      </c>
      <c r="D17" s="90" t="s">
        <v>230</v>
      </c>
      <c r="E17" s="91">
        <v>2704.2743300000002</v>
      </c>
      <c r="F17" s="91">
        <v>2704.2743300000002</v>
      </c>
      <c r="G17" s="92">
        <v>2704274.33</v>
      </c>
      <c r="H17" s="92">
        <v>2704274.33</v>
      </c>
    </row>
    <row r="18" spans="1:8">
      <c r="A18" s="33" t="s">
        <v>249</v>
      </c>
      <c r="B18" s="90" t="s">
        <v>250</v>
      </c>
      <c r="C18" s="90" t="s">
        <v>226</v>
      </c>
      <c r="D18" s="90" t="s">
        <v>237</v>
      </c>
      <c r="E18" s="91">
        <v>14906.653609999999</v>
      </c>
      <c r="F18" s="91">
        <v>14906.42526</v>
      </c>
      <c r="G18" s="92">
        <v>14906653.609999999</v>
      </c>
      <c r="H18" s="92">
        <v>14906425.26</v>
      </c>
    </row>
    <row r="19" spans="1:8">
      <c r="A19" s="33" t="s">
        <v>231</v>
      </c>
      <c r="B19" s="90" t="s">
        <v>251</v>
      </c>
      <c r="C19" s="90" t="s">
        <v>226</v>
      </c>
      <c r="D19" s="90" t="s">
        <v>237</v>
      </c>
      <c r="E19" s="91">
        <v>14906.653609999999</v>
      </c>
      <c r="F19" s="91">
        <v>14906.42526</v>
      </c>
      <c r="G19" s="92">
        <v>14906653.609999999</v>
      </c>
      <c r="H19" s="92">
        <v>14906425.26</v>
      </c>
    </row>
    <row r="20" spans="1:8" ht="12.75" customHeight="1">
      <c r="A20" s="33" t="s">
        <v>252</v>
      </c>
      <c r="B20" s="90" t="s">
        <v>253</v>
      </c>
      <c r="C20" s="90" t="s">
        <v>226</v>
      </c>
      <c r="D20" s="90" t="s">
        <v>241</v>
      </c>
      <c r="E20" s="91">
        <v>29928.495070000001</v>
      </c>
      <c r="F20" s="91">
        <v>29911.237960000002</v>
      </c>
      <c r="G20" s="92">
        <v>29928495.07</v>
      </c>
      <c r="H20" s="92">
        <v>29911237.960000001</v>
      </c>
    </row>
    <row r="21" spans="1:8" ht="14.25" customHeight="1">
      <c r="A21" s="33" t="s">
        <v>231</v>
      </c>
      <c r="B21" s="90" t="s">
        <v>254</v>
      </c>
      <c r="C21" s="90" t="s">
        <v>226</v>
      </c>
      <c r="D21" s="90" t="s">
        <v>241</v>
      </c>
      <c r="E21" s="91">
        <v>29127.985149999997</v>
      </c>
      <c r="F21" s="91">
        <v>29110.728039999998</v>
      </c>
      <c r="G21" s="92">
        <v>29127985.149999999</v>
      </c>
      <c r="H21" s="92">
        <v>29110728.039999999</v>
      </c>
    </row>
    <row r="22" spans="1:8" ht="12.75" customHeight="1">
      <c r="A22" s="33" t="s">
        <v>233</v>
      </c>
      <c r="B22" s="90" t="s">
        <v>255</v>
      </c>
      <c r="C22" s="90" t="s">
        <v>226</v>
      </c>
      <c r="D22" s="90" t="s">
        <v>241</v>
      </c>
      <c r="E22" s="91">
        <v>800.50992000000008</v>
      </c>
      <c r="F22" s="91">
        <v>800.50992000000008</v>
      </c>
      <c r="G22" s="92">
        <v>800509.92</v>
      </c>
      <c r="H22" s="92">
        <v>800509.92</v>
      </c>
    </row>
    <row r="23" spans="1:8">
      <c r="A23" s="33" t="s">
        <v>256</v>
      </c>
      <c r="B23" s="90" t="s">
        <v>257</v>
      </c>
      <c r="C23" s="90" t="s">
        <v>226</v>
      </c>
      <c r="D23" s="90" t="s">
        <v>227</v>
      </c>
      <c r="E23" s="91">
        <v>2736386.6941999998</v>
      </c>
      <c r="F23" s="91">
        <v>2542075.10476</v>
      </c>
      <c r="G23" s="92">
        <v>2736386694.1999998</v>
      </c>
      <c r="H23" s="92">
        <v>2542075104.7600002</v>
      </c>
    </row>
    <row r="24" spans="1:8" ht="12.75" customHeight="1">
      <c r="A24" s="33" t="s">
        <v>228</v>
      </c>
      <c r="B24" s="90" t="s">
        <v>258</v>
      </c>
      <c r="C24" s="90" t="s">
        <v>226</v>
      </c>
      <c r="D24" s="90" t="s">
        <v>230</v>
      </c>
      <c r="E24" s="91">
        <v>1483017.0935</v>
      </c>
      <c r="F24" s="91">
        <v>1446561.08928</v>
      </c>
      <c r="G24" s="92">
        <v>1483017093.5</v>
      </c>
      <c r="H24" s="92">
        <v>1446561089.28</v>
      </c>
    </row>
    <row r="25" spans="1:8" ht="14.25" customHeight="1">
      <c r="A25" s="33" t="s">
        <v>259</v>
      </c>
      <c r="B25" s="90" t="s">
        <v>260</v>
      </c>
      <c r="C25" s="90" t="s">
        <v>226</v>
      </c>
      <c r="D25" s="90" t="s">
        <v>230</v>
      </c>
      <c r="E25" s="91">
        <v>1315804.7918</v>
      </c>
      <c r="F25" s="91">
        <v>1285232.5848399999</v>
      </c>
      <c r="G25" s="92">
        <v>1315804791.8</v>
      </c>
      <c r="H25" s="92">
        <v>1285232584.8399999</v>
      </c>
    </row>
    <row r="26" spans="1:8" ht="14.25" customHeight="1">
      <c r="A26" s="33" t="s">
        <v>233</v>
      </c>
      <c r="B26" s="90" t="s">
        <v>261</v>
      </c>
      <c r="C26" s="90" t="s">
        <v>226</v>
      </c>
      <c r="D26" s="90" t="s">
        <v>230</v>
      </c>
      <c r="E26" s="91">
        <v>167212.30169999998</v>
      </c>
      <c r="F26" s="91">
        <v>161328.50443999999</v>
      </c>
      <c r="G26" s="92">
        <v>167212301.69999999</v>
      </c>
      <c r="H26" s="92">
        <v>161328504.44</v>
      </c>
    </row>
    <row r="27" spans="1:8" ht="14.25" customHeight="1">
      <c r="A27" s="33" t="s">
        <v>249</v>
      </c>
      <c r="B27" s="90" t="s">
        <v>262</v>
      </c>
      <c r="C27" s="90" t="s">
        <v>226</v>
      </c>
      <c r="D27" s="90" t="s">
        <v>237</v>
      </c>
      <c r="E27" s="91">
        <v>214879.40153</v>
      </c>
      <c r="F27" s="91">
        <v>209226.21025999999</v>
      </c>
      <c r="G27" s="92">
        <v>214879401.53</v>
      </c>
      <c r="H27" s="92">
        <v>209226210.25999999</v>
      </c>
    </row>
    <row r="28" spans="1:8" ht="24">
      <c r="A28" s="33" t="s">
        <v>259</v>
      </c>
      <c r="B28" s="90" t="s">
        <v>263</v>
      </c>
      <c r="C28" s="90" t="s">
        <v>226</v>
      </c>
      <c r="D28" s="90" t="s">
        <v>237</v>
      </c>
      <c r="E28" s="91">
        <v>214860.50153000001</v>
      </c>
      <c r="F28" s="91">
        <v>209207.33859</v>
      </c>
      <c r="G28" s="92">
        <v>214860501.53</v>
      </c>
      <c r="H28" s="92">
        <v>209207338.59</v>
      </c>
    </row>
    <row r="29" spans="1:8" ht="15" customHeight="1">
      <c r="A29" s="33" t="s">
        <v>233</v>
      </c>
      <c r="B29" s="90" t="s">
        <v>264</v>
      </c>
      <c r="C29" s="90" t="s">
        <v>226</v>
      </c>
      <c r="D29" s="90" t="s">
        <v>237</v>
      </c>
      <c r="E29" s="91">
        <v>18.899999999999999</v>
      </c>
      <c r="F29" s="91">
        <v>18.871669999999998</v>
      </c>
      <c r="G29" s="92">
        <v>18900</v>
      </c>
      <c r="H29" s="92">
        <v>18871.669999999998</v>
      </c>
    </row>
    <row r="30" spans="1:8" ht="14.25" customHeight="1">
      <c r="A30" s="33" t="s">
        <v>265</v>
      </c>
      <c r="B30" s="90" t="s">
        <v>266</v>
      </c>
      <c r="C30" s="90" t="s">
        <v>226</v>
      </c>
      <c r="D30" s="90" t="s">
        <v>241</v>
      </c>
      <c r="E30" s="91">
        <v>568551.90402999998</v>
      </c>
      <c r="F30" s="91">
        <v>494724.19001999998</v>
      </c>
      <c r="G30" s="92">
        <v>568551904.02999997</v>
      </c>
      <c r="H30" s="92">
        <v>494724190.01999998</v>
      </c>
    </row>
    <row r="31" spans="1:8" ht="24">
      <c r="A31" s="33" t="s">
        <v>259</v>
      </c>
      <c r="B31" s="90" t="s">
        <v>267</v>
      </c>
      <c r="C31" s="90" t="s">
        <v>226</v>
      </c>
      <c r="D31" s="90" t="s">
        <v>241</v>
      </c>
      <c r="E31" s="91">
        <v>509212.33835000003</v>
      </c>
      <c r="F31" s="91">
        <v>442259.36851</v>
      </c>
      <c r="G31" s="92">
        <v>509212338.35000002</v>
      </c>
      <c r="H31" s="92">
        <v>442259368.50999999</v>
      </c>
    </row>
    <row r="32" spans="1:8" ht="14.25" customHeight="1">
      <c r="A32" s="33" t="s">
        <v>233</v>
      </c>
      <c r="B32" s="90" t="s">
        <v>268</v>
      </c>
      <c r="C32" s="90" t="s">
        <v>226</v>
      </c>
      <c r="D32" s="90" t="s">
        <v>241</v>
      </c>
      <c r="E32" s="91">
        <v>59339.56568</v>
      </c>
      <c r="F32" s="91">
        <v>52464.821509999994</v>
      </c>
      <c r="G32" s="92">
        <v>59339565.68</v>
      </c>
      <c r="H32" s="92">
        <v>52464821.509999998</v>
      </c>
    </row>
    <row r="33" spans="1:8" ht="24">
      <c r="A33" s="33" t="s">
        <v>269</v>
      </c>
      <c r="B33" s="90" t="s">
        <v>270</v>
      </c>
      <c r="C33" s="90" t="s">
        <v>226</v>
      </c>
      <c r="D33" s="90" t="s">
        <v>227</v>
      </c>
      <c r="E33" s="91">
        <v>45820.384829999995</v>
      </c>
      <c r="F33" s="91">
        <v>45136.453430000001</v>
      </c>
      <c r="G33" s="92">
        <v>45820384.829999998</v>
      </c>
      <c r="H33" s="92">
        <v>45136453.43</v>
      </c>
    </row>
    <row r="34" spans="1:8" ht="14.25" customHeight="1">
      <c r="A34" s="33" t="s">
        <v>228</v>
      </c>
      <c r="B34" s="90" t="s">
        <v>271</v>
      </c>
      <c r="C34" s="90" t="s">
        <v>226</v>
      </c>
      <c r="D34" s="90" t="s">
        <v>230</v>
      </c>
      <c r="E34" s="91">
        <v>29904.546549999999</v>
      </c>
      <c r="F34" s="91">
        <v>29638.633140000002</v>
      </c>
      <c r="G34" s="92">
        <v>29904546.550000001</v>
      </c>
      <c r="H34" s="92">
        <v>29638633.140000001</v>
      </c>
    </row>
    <row r="35" spans="1:8" ht="24">
      <c r="A35" s="33" t="s">
        <v>259</v>
      </c>
      <c r="B35" s="90" t="s">
        <v>272</v>
      </c>
      <c r="C35" s="90" t="s">
        <v>226</v>
      </c>
      <c r="D35" s="90" t="s">
        <v>230</v>
      </c>
      <c r="E35" s="91">
        <v>26117.055270000001</v>
      </c>
      <c r="F35" s="91">
        <v>25851.141869999999</v>
      </c>
      <c r="G35" s="92">
        <v>26117055.27</v>
      </c>
      <c r="H35" s="92">
        <v>25851141.870000001</v>
      </c>
    </row>
    <row r="36" spans="1:8" ht="13.5" customHeight="1">
      <c r="A36" s="33" t="s">
        <v>233</v>
      </c>
      <c r="B36" s="90" t="s">
        <v>273</v>
      </c>
      <c r="C36" s="90" t="s">
        <v>226</v>
      </c>
      <c r="D36" s="90" t="s">
        <v>230</v>
      </c>
      <c r="E36" s="91">
        <v>3787.4912799999997</v>
      </c>
      <c r="F36" s="91">
        <v>3787.49127</v>
      </c>
      <c r="G36" s="92">
        <v>3787491.28</v>
      </c>
      <c r="H36" s="92">
        <v>3787491.27</v>
      </c>
    </row>
    <row r="37" spans="1:8">
      <c r="A37" s="33" t="s">
        <v>249</v>
      </c>
      <c r="B37" s="90" t="s">
        <v>274</v>
      </c>
      <c r="C37" s="90" t="s">
        <v>226</v>
      </c>
      <c r="D37" s="90" t="s">
        <v>237</v>
      </c>
      <c r="E37" s="91">
        <v>1005.10181</v>
      </c>
      <c r="F37" s="91">
        <v>967.39431000000002</v>
      </c>
      <c r="G37" s="92">
        <v>1005101.81</v>
      </c>
      <c r="H37" s="92">
        <v>967394.31</v>
      </c>
    </row>
    <row r="38" spans="1:8" ht="24">
      <c r="A38" s="33" t="s">
        <v>259</v>
      </c>
      <c r="B38" s="90" t="s">
        <v>275</v>
      </c>
      <c r="C38" s="90" t="s">
        <v>226</v>
      </c>
      <c r="D38" s="90" t="s">
        <v>237</v>
      </c>
      <c r="E38" s="91">
        <v>1005.10181</v>
      </c>
      <c r="F38" s="91">
        <v>967.39431000000002</v>
      </c>
      <c r="G38" s="92">
        <v>1005101.81</v>
      </c>
      <c r="H38" s="92">
        <v>967394.31</v>
      </c>
    </row>
    <row r="39" spans="1:8">
      <c r="A39" s="33" t="s">
        <v>265</v>
      </c>
      <c r="B39" s="90" t="s">
        <v>276</v>
      </c>
      <c r="C39" s="90" t="s">
        <v>226</v>
      </c>
      <c r="D39" s="90" t="s">
        <v>241</v>
      </c>
      <c r="E39" s="91">
        <v>9366.8865700000006</v>
      </c>
      <c r="F39" s="91">
        <v>9131.5370500000008</v>
      </c>
      <c r="G39" s="92">
        <v>9366886.5700000003</v>
      </c>
      <c r="H39" s="92">
        <v>9131537.0500000007</v>
      </c>
    </row>
    <row r="40" spans="1:8" ht="24">
      <c r="A40" s="33" t="s">
        <v>259</v>
      </c>
      <c r="B40" s="90" t="s">
        <v>277</v>
      </c>
      <c r="C40" s="90" t="s">
        <v>226</v>
      </c>
      <c r="D40" s="90" t="s">
        <v>241</v>
      </c>
      <c r="E40" s="91">
        <v>8235.6020800000006</v>
      </c>
      <c r="F40" s="91">
        <v>8002.7608200000004</v>
      </c>
      <c r="G40" s="92">
        <v>8235602.0800000001</v>
      </c>
      <c r="H40" s="92">
        <v>8002760.8200000003</v>
      </c>
    </row>
    <row r="41" spans="1:8">
      <c r="A41" s="33" t="s">
        <v>233</v>
      </c>
      <c r="B41" s="90" t="s">
        <v>278</v>
      </c>
      <c r="C41" s="90" t="s">
        <v>226</v>
      </c>
      <c r="D41" s="90" t="s">
        <v>241</v>
      </c>
      <c r="E41" s="91">
        <v>1131.28449</v>
      </c>
      <c r="F41" s="91">
        <v>1128.7762299999999</v>
      </c>
      <c r="G41" s="92">
        <v>1131284.49</v>
      </c>
      <c r="H41" s="92">
        <v>1128776.23</v>
      </c>
    </row>
    <row r="42" spans="1:8" ht="15" customHeight="1">
      <c r="A42" s="33" t="s">
        <v>279</v>
      </c>
      <c r="B42" s="90" t="s">
        <v>280</v>
      </c>
      <c r="C42" s="90" t="s">
        <v>226</v>
      </c>
      <c r="D42" s="90" t="s">
        <v>227</v>
      </c>
      <c r="E42" s="91">
        <v>14280.391509999999</v>
      </c>
      <c r="F42" s="91">
        <v>13040.22445</v>
      </c>
      <c r="G42" s="92">
        <v>14280391.51</v>
      </c>
      <c r="H42" s="92">
        <v>13040224.449999999</v>
      </c>
    </row>
    <row r="43" spans="1:8" ht="38.25" customHeight="1">
      <c r="A43" s="33" t="s">
        <v>228</v>
      </c>
      <c r="B43" s="90" t="s">
        <v>281</v>
      </c>
      <c r="C43" s="90" t="s">
        <v>226</v>
      </c>
      <c r="D43" s="90" t="s">
        <v>230</v>
      </c>
      <c r="E43" s="91">
        <v>8557.7422599999991</v>
      </c>
      <c r="F43" s="91">
        <v>8194.0388399999993</v>
      </c>
      <c r="G43" s="92">
        <v>8557742.2599999998</v>
      </c>
      <c r="H43" s="92">
        <v>8194038.8399999999</v>
      </c>
    </row>
    <row r="44" spans="1:8">
      <c r="A44" s="33" t="s">
        <v>249</v>
      </c>
      <c r="B44" s="90" t="s">
        <v>282</v>
      </c>
      <c r="C44" s="90" t="s">
        <v>226</v>
      </c>
      <c r="D44" s="90" t="s">
        <v>237</v>
      </c>
      <c r="E44" s="91">
        <v>1565.4079999999999</v>
      </c>
      <c r="F44" s="91">
        <v>1424.2730200000001</v>
      </c>
      <c r="G44" s="92">
        <v>1565408</v>
      </c>
      <c r="H44" s="92">
        <v>1424273.02</v>
      </c>
    </row>
    <row r="45" spans="1:8">
      <c r="A45" s="33" t="s">
        <v>252</v>
      </c>
      <c r="B45" s="90" t="s">
        <v>283</v>
      </c>
      <c r="C45" s="90" t="s">
        <v>226</v>
      </c>
      <c r="D45" s="90" t="s">
        <v>241</v>
      </c>
      <c r="E45" s="91">
        <v>3640.5740000000001</v>
      </c>
      <c r="F45" s="91">
        <v>2999.7565199999999</v>
      </c>
      <c r="G45" s="92">
        <v>3640574</v>
      </c>
      <c r="H45" s="92">
        <v>2999756.52</v>
      </c>
    </row>
    <row r="46" spans="1:8" ht="12.75" customHeight="1">
      <c r="A46" s="33" t="s">
        <v>284</v>
      </c>
      <c r="B46" s="90" t="s">
        <v>285</v>
      </c>
      <c r="C46" s="90" t="s">
        <v>226</v>
      </c>
      <c r="D46" s="90" t="s">
        <v>227</v>
      </c>
      <c r="E46" s="91">
        <v>257218.06215000001</v>
      </c>
      <c r="F46" s="91">
        <v>255148.54558999999</v>
      </c>
      <c r="G46" s="92">
        <v>257218062.15000001</v>
      </c>
      <c r="H46" s="92">
        <v>255148545.59</v>
      </c>
    </row>
    <row r="47" spans="1:8">
      <c r="A47" s="33" t="s">
        <v>228</v>
      </c>
      <c r="B47" s="90" t="s">
        <v>286</v>
      </c>
      <c r="C47" s="90" t="s">
        <v>226</v>
      </c>
      <c r="D47" s="90" t="s">
        <v>230</v>
      </c>
      <c r="E47" s="91">
        <v>168061.10274</v>
      </c>
      <c r="F47" s="91">
        <v>167436.14997</v>
      </c>
      <c r="G47" s="92">
        <v>168061102.74000001</v>
      </c>
      <c r="H47" s="92">
        <v>167436149.97</v>
      </c>
    </row>
    <row r="48" spans="1:8">
      <c r="A48" s="33" t="s">
        <v>249</v>
      </c>
      <c r="B48" s="90" t="s">
        <v>287</v>
      </c>
      <c r="C48" s="90" t="s">
        <v>226</v>
      </c>
      <c r="D48" s="90" t="s">
        <v>237</v>
      </c>
      <c r="E48" s="91">
        <v>11555.8516</v>
      </c>
      <c r="F48" s="91">
        <v>11536.649079999999</v>
      </c>
      <c r="G48" s="92">
        <v>11555851.6</v>
      </c>
      <c r="H48" s="92">
        <v>11536649.08</v>
      </c>
    </row>
    <row r="49" spans="1:8">
      <c r="A49" s="33" t="s">
        <v>265</v>
      </c>
      <c r="B49" s="90" t="s">
        <v>288</v>
      </c>
      <c r="C49" s="90" t="s">
        <v>226</v>
      </c>
      <c r="D49" s="90" t="s">
        <v>241</v>
      </c>
      <c r="E49" s="91">
        <v>53308.217409999997</v>
      </c>
      <c r="F49" s="91">
        <v>53012.921840000003</v>
      </c>
      <c r="G49" s="92">
        <v>53308217.409999996</v>
      </c>
      <c r="H49" s="92">
        <v>53012921.840000004</v>
      </c>
    </row>
    <row r="50" spans="1:8" ht="48">
      <c r="A50" s="33" t="s">
        <v>289</v>
      </c>
      <c r="B50" s="90" t="s">
        <v>290</v>
      </c>
      <c r="C50" s="90" t="s">
        <v>226</v>
      </c>
      <c r="D50" s="90" t="s">
        <v>227</v>
      </c>
      <c r="E50" s="91">
        <v>45937.127240000002</v>
      </c>
      <c r="F50" s="91">
        <v>45563.726259999996</v>
      </c>
      <c r="G50" s="92">
        <v>45937127.240000002</v>
      </c>
      <c r="H50" s="92">
        <v>45563726.259999998</v>
      </c>
    </row>
    <row r="51" spans="1:8">
      <c r="A51" s="33" t="s">
        <v>291</v>
      </c>
      <c r="B51" s="90" t="s">
        <v>292</v>
      </c>
      <c r="C51" s="90" t="s">
        <v>226</v>
      </c>
      <c r="D51" s="90" t="s">
        <v>230</v>
      </c>
      <c r="E51" s="91">
        <v>26735.325659999999</v>
      </c>
      <c r="F51" s="91">
        <v>26682.930510000002</v>
      </c>
      <c r="G51" s="92">
        <v>26735325.66</v>
      </c>
      <c r="H51" s="92">
        <v>26682930.510000002</v>
      </c>
    </row>
    <row r="52" spans="1:8" ht="12.75" customHeight="1">
      <c r="A52" s="33" t="s">
        <v>293</v>
      </c>
      <c r="B52" s="90" t="s">
        <v>294</v>
      </c>
      <c r="C52" s="90" t="s">
        <v>226</v>
      </c>
      <c r="D52" s="90" t="s">
        <v>237</v>
      </c>
      <c r="E52" s="91">
        <v>6293.6955699999999</v>
      </c>
      <c r="F52" s="91">
        <v>6283.6769899999999</v>
      </c>
      <c r="G52" s="92">
        <v>6293695.5700000003</v>
      </c>
      <c r="H52" s="92">
        <v>6283676.9900000002</v>
      </c>
    </row>
    <row r="53" spans="1:8">
      <c r="A53" s="33" t="s">
        <v>295</v>
      </c>
      <c r="B53" s="90" t="s">
        <v>296</v>
      </c>
      <c r="C53" s="90" t="s">
        <v>226</v>
      </c>
      <c r="D53" s="90" t="s">
        <v>241</v>
      </c>
      <c r="E53" s="91">
        <v>9639.9955200000004</v>
      </c>
      <c r="F53" s="91">
        <v>9604.7448499999991</v>
      </c>
      <c r="G53" s="92">
        <v>9639995.5199999996</v>
      </c>
      <c r="H53" s="92">
        <v>9604744.8499999996</v>
      </c>
    </row>
    <row r="54" spans="1:8">
      <c r="A54" s="33" t="s">
        <v>297</v>
      </c>
      <c r="B54" s="90" t="s">
        <v>298</v>
      </c>
      <c r="C54" s="90" t="s">
        <v>299</v>
      </c>
      <c r="D54" s="90" t="s">
        <v>227</v>
      </c>
      <c r="E54" s="91">
        <v>8966.8664200000003</v>
      </c>
      <c r="F54" s="91">
        <v>7982.5734199999997</v>
      </c>
      <c r="G54" s="92">
        <v>8966866.4199999999</v>
      </c>
      <c r="H54" s="92">
        <v>7982573.4199999999</v>
      </c>
    </row>
    <row r="55" spans="1:8">
      <c r="A55" s="33" t="s">
        <v>300</v>
      </c>
      <c r="B55" s="90" t="s">
        <v>301</v>
      </c>
      <c r="C55" s="90" t="s">
        <v>299</v>
      </c>
      <c r="D55" s="90" t="s">
        <v>230</v>
      </c>
      <c r="E55" s="91">
        <v>4895.3095000000003</v>
      </c>
      <c r="F55" s="91">
        <v>4895.3095000000003</v>
      </c>
      <c r="G55" s="92">
        <v>4895309.5</v>
      </c>
      <c r="H55" s="92">
        <v>4895309.5</v>
      </c>
    </row>
    <row r="56" spans="1:8" ht="15.75" customHeight="1">
      <c r="A56" s="33" t="s">
        <v>295</v>
      </c>
      <c r="B56" s="90" t="s">
        <v>302</v>
      </c>
      <c r="C56" s="90" t="s">
        <v>299</v>
      </c>
      <c r="D56" s="90" t="s">
        <v>241</v>
      </c>
      <c r="E56" s="91">
        <v>1478.38347</v>
      </c>
      <c r="F56" s="91">
        <v>1478.38347</v>
      </c>
      <c r="G56" s="92">
        <v>1478383.47</v>
      </c>
      <c r="H56" s="92">
        <v>1478383.47</v>
      </c>
    </row>
    <row r="57" spans="1:8">
      <c r="A57" s="33" t="s">
        <v>303</v>
      </c>
      <c r="B57" s="90" t="s">
        <v>304</v>
      </c>
      <c r="C57" s="90" t="s">
        <v>299</v>
      </c>
      <c r="D57" s="90" t="s">
        <v>227</v>
      </c>
      <c r="E57" s="91">
        <v>1529.51071</v>
      </c>
      <c r="F57" s="91">
        <v>1521.9262099999999</v>
      </c>
      <c r="G57" s="92">
        <v>1529510.71</v>
      </c>
      <c r="H57" s="92">
        <v>1521926.21</v>
      </c>
    </row>
    <row r="58" spans="1:8">
      <c r="A58" s="33" t="s">
        <v>305</v>
      </c>
      <c r="B58" s="90" t="s">
        <v>306</v>
      </c>
      <c r="C58" s="90" t="s">
        <v>299</v>
      </c>
      <c r="D58" s="90" t="s">
        <v>230</v>
      </c>
      <c r="E58" s="91">
        <v>725.85911999999996</v>
      </c>
      <c r="F58" s="91">
        <v>725.85911999999996</v>
      </c>
      <c r="G58" s="92">
        <v>725859.12</v>
      </c>
      <c r="H58" s="92">
        <v>725859.12</v>
      </c>
    </row>
    <row r="59" spans="1:8">
      <c r="A59" s="33" t="s">
        <v>295</v>
      </c>
      <c r="B59" s="90" t="s">
        <v>307</v>
      </c>
      <c r="C59" s="90" t="s">
        <v>299</v>
      </c>
      <c r="D59" s="90" t="s">
        <v>241</v>
      </c>
      <c r="E59" s="91">
        <v>217.73008999999999</v>
      </c>
      <c r="F59" s="91">
        <v>217.73008999999999</v>
      </c>
      <c r="G59" s="92">
        <v>217730.09</v>
      </c>
      <c r="H59" s="92">
        <v>217730.09</v>
      </c>
    </row>
    <row r="60" spans="1:8">
      <c r="A60" s="33" t="s">
        <v>308</v>
      </c>
      <c r="B60" s="90" t="s">
        <v>309</v>
      </c>
      <c r="C60" s="90" t="s">
        <v>310</v>
      </c>
      <c r="D60" s="90" t="s">
        <v>227</v>
      </c>
      <c r="E60" s="91">
        <v>53837.726999999999</v>
      </c>
      <c r="F60" s="91">
        <v>53835.377350000002</v>
      </c>
      <c r="G60" s="92">
        <v>53837727</v>
      </c>
      <c r="H60" s="92">
        <v>53835377.350000001</v>
      </c>
    </row>
    <row r="61" spans="1:8" ht="24">
      <c r="A61" s="33" t="s">
        <v>311</v>
      </c>
      <c r="B61" s="90" t="s">
        <v>312</v>
      </c>
      <c r="C61" s="90" t="s">
        <v>115</v>
      </c>
      <c r="D61" s="90" t="s">
        <v>227</v>
      </c>
      <c r="E61" s="91">
        <v>32965.5</v>
      </c>
      <c r="F61" s="91">
        <v>32965.5</v>
      </c>
      <c r="G61" s="92">
        <v>32965500</v>
      </c>
      <c r="H61" s="92">
        <v>32965500</v>
      </c>
    </row>
    <row r="62" spans="1:8" ht="24">
      <c r="A62" s="33" t="s">
        <v>313</v>
      </c>
      <c r="B62" s="90" t="s">
        <v>314</v>
      </c>
      <c r="C62" s="90" t="s">
        <v>226</v>
      </c>
      <c r="D62" s="90" t="s">
        <v>227</v>
      </c>
      <c r="E62" s="91">
        <v>14848162.641860001</v>
      </c>
      <c r="F62" s="91">
        <v>14630607.437879998</v>
      </c>
      <c r="G62" s="92">
        <v>14848162641.860001</v>
      </c>
      <c r="H62" s="92">
        <v>14630607437.879999</v>
      </c>
    </row>
    <row r="63" spans="1:8" ht="24">
      <c r="A63" s="33" t="s">
        <v>315</v>
      </c>
      <c r="B63" s="90" t="s">
        <v>316</v>
      </c>
      <c r="C63" s="90" t="s">
        <v>226</v>
      </c>
      <c r="D63" s="90" t="s">
        <v>227</v>
      </c>
      <c r="E63" s="91">
        <v>249098.6</v>
      </c>
      <c r="F63" s="91">
        <v>249098.10180999999</v>
      </c>
      <c r="G63" s="92">
        <v>249098600</v>
      </c>
      <c r="H63" s="92">
        <v>249098101.81</v>
      </c>
    </row>
    <row r="64" spans="1:8">
      <c r="A64" s="33" t="s">
        <v>317</v>
      </c>
      <c r="B64" s="90" t="s">
        <v>318</v>
      </c>
      <c r="C64" s="90" t="s">
        <v>319</v>
      </c>
      <c r="D64" s="90" t="s">
        <v>227</v>
      </c>
      <c r="E64" s="91">
        <v>249098.6</v>
      </c>
      <c r="F64" s="91">
        <v>249098.10180999999</v>
      </c>
      <c r="G64" s="92">
        <v>249098600</v>
      </c>
      <c r="H64" s="92">
        <v>249098101.81</v>
      </c>
    </row>
    <row r="65" spans="1:8" ht="24">
      <c r="A65" s="33" t="s">
        <v>320</v>
      </c>
      <c r="B65" s="90" t="s">
        <v>321</v>
      </c>
      <c r="C65" s="90" t="s">
        <v>226</v>
      </c>
      <c r="D65" s="90" t="s">
        <v>227</v>
      </c>
      <c r="E65" s="91">
        <v>8940.8700000000008</v>
      </c>
      <c r="F65" s="91">
        <v>8940.8700000000008</v>
      </c>
      <c r="G65" s="92">
        <v>8940870</v>
      </c>
      <c r="H65" s="92">
        <v>8940870</v>
      </c>
    </row>
    <row r="66" spans="1:8" ht="36">
      <c r="A66" s="33" t="s">
        <v>322</v>
      </c>
      <c r="B66" s="90" t="s">
        <v>323</v>
      </c>
      <c r="C66" s="90" t="s">
        <v>226</v>
      </c>
      <c r="D66" s="90" t="s">
        <v>227</v>
      </c>
      <c r="E66" s="91">
        <v>952.28</v>
      </c>
      <c r="F66" s="91">
        <v>952.28</v>
      </c>
      <c r="G66" s="92">
        <v>952280</v>
      </c>
      <c r="H66" s="92">
        <v>952280</v>
      </c>
    </row>
    <row r="67" spans="1:8">
      <c r="A67" s="33" t="s">
        <v>324</v>
      </c>
      <c r="B67" s="90" t="s">
        <v>325</v>
      </c>
      <c r="C67" s="90" t="s">
        <v>122</v>
      </c>
      <c r="D67" s="90" t="s">
        <v>227</v>
      </c>
      <c r="E67" s="91">
        <v>3654038.72914</v>
      </c>
      <c r="F67" s="91">
        <v>3504054.1561199999</v>
      </c>
      <c r="G67" s="92">
        <v>3654038729.1399999</v>
      </c>
      <c r="H67" s="92">
        <v>3504054156.1199999</v>
      </c>
    </row>
    <row r="68" spans="1:8">
      <c r="A68" s="33" t="s">
        <v>326</v>
      </c>
      <c r="B68" s="90" t="s">
        <v>327</v>
      </c>
      <c r="C68" s="90" t="s">
        <v>122</v>
      </c>
      <c r="D68" s="90" t="s">
        <v>328</v>
      </c>
      <c r="E68" s="91">
        <v>2254120.3620000002</v>
      </c>
      <c r="F68" s="91">
        <v>2178349.9640000002</v>
      </c>
      <c r="G68" s="92">
        <v>2254120362</v>
      </c>
      <c r="H68" s="92">
        <v>2178349964</v>
      </c>
    </row>
    <row r="69" spans="1:8">
      <c r="A69" s="33" t="s">
        <v>329</v>
      </c>
      <c r="B69" s="90" t="s">
        <v>330</v>
      </c>
      <c r="C69" s="90" t="s">
        <v>122</v>
      </c>
      <c r="D69" s="90" t="s">
        <v>227</v>
      </c>
      <c r="E69" s="91">
        <v>1261396.3370699999</v>
      </c>
      <c r="F69" s="91">
        <v>954513.68164999993</v>
      </c>
      <c r="G69" s="92">
        <v>1261396337.0699999</v>
      </c>
      <c r="H69" s="92">
        <v>954513681.64999998</v>
      </c>
    </row>
    <row r="70" spans="1:8" ht="13.5" customHeight="1">
      <c r="A70" s="33" t="s">
        <v>331</v>
      </c>
      <c r="B70" s="90" t="s">
        <v>332</v>
      </c>
      <c r="C70" s="90" t="s">
        <v>333</v>
      </c>
      <c r="D70" s="90" t="s">
        <v>227</v>
      </c>
      <c r="E70" s="91">
        <v>39794.5</v>
      </c>
      <c r="F70" s="91">
        <v>35814.110860000001</v>
      </c>
      <c r="G70" s="92">
        <v>39794500</v>
      </c>
      <c r="H70" s="92">
        <v>35814110.859999999</v>
      </c>
    </row>
    <row r="71" spans="1:8" ht="36">
      <c r="A71" s="33" t="s">
        <v>334</v>
      </c>
      <c r="B71" s="90" t="s">
        <v>335</v>
      </c>
      <c r="C71" s="90" t="s">
        <v>333</v>
      </c>
      <c r="D71" s="90" t="s">
        <v>227</v>
      </c>
      <c r="E71" s="91">
        <v>13011.7</v>
      </c>
      <c r="F71" s="91">
        <v>13011.6</v>
      </c>
      <c r="G71" s="92">
        <v>13011700</v>
      </c>
      <c r="H71" s="92">
        <v>13011600</v>
      </c>
    </row>
    <row r="72" spans="1:8">
      <c r="A72" s="33" t="s">
        <v>336</v>
      </c>
      <c r="B72" s="90" t="s">
        <v>337</v>
      </c>
      <c r="C72" s="90" t="s">
        <v>333</v>
      </c>
      <c r="D72" s="90" t="s">
        <v>227</v>
      </c>
      <c r="E72" s="91">
        <v>26782.799999999999</v>
      </c>
      <c r="F72" s="91">
        <v>22802.510859999999</v>
      </c>
      <c r="G72" s="92">
        <v>26782800</v>
      </c>
      <c r="H72" s="92">
        <v>22802510.859999999</v>
      </c>
    </row>
    <row r="73" spans="1:8">
      <c r="A73" s="33" t="s">
        <v>338</v>
      </c>
      <c r="B73" s="90" t="s">
        <v>339</v>
      </c>
      <c r="C73" s="90" t="s">
        <v>340</v>
      </c>
      <c r="D73" s="90" t="s">
        <v>227</v>
      </c>
      <c r="E73" s="91">
        <v>175860.1</v>
      </c>
      <c r="F73" s="91">
        <v>175211.9</v>
      </c>
      <c r="G73" s="92">
        <v>175860100</v>
      </c>
      <c r="H73" s="92">
        <v>175211900</v>
      </c>
    </row>
    <row r="74" spans="1:8" ht="48">
      <c r="A74" s="33" t="s">
        <v>341</v>
      </c>
      <c r="B74" s="90" t="s">
        <v>342</v>
      </c>
      <c r="C74" s="90" t="s">
        <v>343</v>
      </c>
      <c r="D74" s="90" t="s">
        <v>227</v>
      </c>
      <c r="E74" s="91">
        <v>5477.1746499999999</v>
      </c>
      <c r="F74" s="91">
        <v>5475.9835400000002</v>
      </c>
      <c r="G74" s="92">
        <v>5477174.6500000004</v>
      </c>
      <c r="H74" s="92">
        <v>5475983.54</v>
      </c>
    </row>
    <row r="75" spans="1:8">
      <c r="A75" s="33" t="s">
        <v>344</v>
      </c>
      <c r="B75" s="90" t="s">
        <v>345</v>
      </c>
      <c r="C75" s="90" t="s">
        <v>124</v>
      </c>
      <c r="D75" s="90" t="s">
        <v>227</v>
      </c>
      <c r="E75" s="91">
        <v>538455.79719000007</v>
      </c>
      <c r="F75" s="91">
        <v>441004.08169000002</v>
      </c>
      <c r="G75" s="92">
        <v>538455797.19000006</v>
      </c>
      <c r="H75" s="92">
        <v>441004081.69</v>
      </c>
    </row>
    <row r="76" spans="1:8" ht="36">
      <c r="A76" s="33" t="s">
        <v>346</v>
      </c>
      <c r="B76" s="90" t="s">
        <v>347</v>
      </c>
      <c r="C76" s="90" t="s">
        <v>124</v>
      </c>
      <c r="D76" s="90" t="s">
        <v>227</v>
      </c>
      <c r="E76" s="91">
        <v>237544.00873</v>
      </c>
      <c r="F76" s="91">
        <v>194734.88511</v>
      </c>
      <c r="G76" s="92">
        <v>237544008.72999999</v>
      </c>
      <c r="H76" s="92">
        <v>194734885.11000001</v>
      </c>
    </row>
    <row r="77" spans="1:8">
      <c r="A77" s="33" t="s">
        <v>348</v>
      </c>
      <c r="B77" s="90" t="s">
        <v>349</v>
      </c>
      <c r="C77" s="90" t="s">
        <v>124</v>
      </c>
      <c r="D77" s="90" t="s">
        <v>227</v>
      </c>
      <c r="E77" s="91">
        <v>10354.03479</v>
      </c>
      <c r="F77" s="91">
        <v>10351.184880000001</v>
      </c>
      <c r="G77" s="92">
        <v>10354034.789999999</v>
      </c>
      <c r="H77" s="92">
        <v>10351184.880000001</v>
      </c>
    </row>
    <row r="78" spans="1:8">
      <c r="A78" s="33" t="s">
        <v>350</v>
      </c>
      <c r="B78" s="90" t="s">
        <v>351</v>
      </c>
      <c r="C78" s="90" t="s">
        <v>124</v>
      </c>
      <c r="D78" s="90" t="s">
        <v>227</v>
      </c>
      <c r="E78" s="91">
        <v>43571.602149999999</v>
      </c>
      <c r="F78" s="91">
        <v>43571.602149999999</v>
      </c>
      <c r="G78" s="92">
        <v>43571602.149999999</v>
      </c>
      <c r="H78" s="92">
        <v>43571602.149999999</v>
      </c>
    </row>
    <row r="79" spans="1:8">
      <c r="A79" s="33" t="s">
        <v>352</v>
      </c>
      <c r="B79" s="90" t="s">
        <v>353</v>
      </c>
      <c r="C79" s="90" t="s">
        <v>124</v>
      </c>
      <c r="D79" s="90" t="s">
        <v>227</v>
      </c>
      <c r="E79" s="91">
        <v>3636.9595899999999</v>
      </c>
      <c r="F79" s="91">
        <v>1856.2575400000001</v>
      </c>
      <c r="G79" s="92">
        <v>3636959.59</v>
      </c>
      <c r="H79" s="92">
        <v>1856257.54</v>
      </c>
    </row>
    <row r="80" spans="1:8">
      <c r="A80" s="33" t="s">
        <v>354</v>
      </c>
      <c r="B80" s="90" t="s">
        <v>355</v>
      </c>
      <c r="C80" s="90" t="s">
        <v>124</v>
      </c>
      <c r="D80" s="90" t="s">
        <v>227</v>
      </c>
      <c r="E80" s="91">
        <v>175360.08356999999</v>
      </c>
      <c r="F80" s="91">
        <v>136781.44764</v>
      </c>
      <c r="G80" s="92">
        <v>175360083.56999999</v>
      </c>
      <c r="H80" s="92">
        <v>136781447.63999999</v>
      </c>
    </row>
    <row r="81" spans="1:8">
      <c r="A81" s="33" t="s">
        <v>356</v>
      </c>
      <c r="B81" s="90" t="s">
        <v>357</v>
      </c>
      <c r="C81" s="90" t="s">
        <v>124</v>
      </c>
      <c r="D81" s="90" t="s">
        <v>227</v>
      </c>
      <c r="E81" s="91">
        <v>4621.32863</v>
      </c>
      <c r="F81" s="91">
        <v>2174.3928999999998</v>
      </c>
      <c r="G81" s="92">
        <v>4621328.63</v>
      </c>
      <c r="H81" s="92">
        <v>2174392.9</v>
      </c>
    </row>
    <row r="82" spans="1:8" ht="13.5" customHeight="1">
      <c r="A82" s="33" t="s">
        <v>358</v>
      </c>
      <c r="B82" s="90" t="s">
        <v>359</v>
      </c>
      <c r="C82" s="90" t="s">
        <v>124</v>
      </c>
      <c r="D82" s="90" t="s">
        <v>227</v>
      </c>
      <c r="E82" s="91">
        <v>143551.62565999999</v>
      </c>
      <c r="F82" s="91">
        <v>139681.21709999998</v>
      </c>
      <c r="G82" s="92">
        <v>143551625.66</v>
      </c>
      <c r="H82" s="92">
        <v>139681217.09999999</v>
      </c>
    </row>
    <row r="83" spans="1:8" ht="24">
      <c r="A83" s="33" t="s">
        <v>360</v>
      </c>
      <c r="B83" s="90" t="s">
        <v>361</v>
      </c>
      <c r="C83" s="90" t="s">
        <v>124</v>
      </c>
      <c r="D83" s="90" t="s">
        <v>227</v>
      </c>
      <c r="E83" s="91">
        <v>54081.646659999999</v>
      </c>
      <c r="F83" s="91">
        <v>51587.162100000001</v>
      </c>
      <c r="G83" s="92">
        <v>54081646.659999996</v>
      </c>
      <c r="H83" s="92">
        <v>51587162.100000001</v>
      </c>
    </row>
    <row r="84" spans="1:8" ht="26.25" customHeight="1">
      <c r="A84" s="33" t="s">
        <v>362</v>
      </c>
      <c r="B84" s="90" t="s">
        <v>363</v>
      </c>
      <c r="C84" s="90" t="s">
        <v>124</v>
      </c>
      <c r="D84" s="90" t="s">
        <v>227</v>
      </c>
      <c r="E84" s="91">
        <v>88867.979000000007</v>
      </c>
      <c r="F84" s="91">
        <v>88094.054999999993</v>
      </c>
      <c r="G84" s="92">
        <v>88867979</v>
      </c>
      <c r="H84" s="92">
        <v>88094055</v>
      </c>
    </row>
    <row r="85" spans="1:8">
      <c r="A85" s="33" t="s">
        <v>364</v>
      </c>
      <c r="B85" s="90" t="s">
        <v>365</v>
      </c>
      <c r="C85" s="90" t="s">
        <v>124</v>
      </c>
      <c r="D85" s="90" t="s">
        <v>227</v>
      </c>
      <c r="E85" s="91">
        <v>602</v>
      </c>
      <c r="F85" s="91">
        <v>0</v>
      </c>
      <c r="G85" s="92">
        <v>602000</v>
      </c>
      <c r="H85" s="92">
        <v>0</v>
      </c>
    </row>
    <row r="86" spans="1:8">
      <c r="A86" s="33" t="s">
        <v>366</v>
      </c>
      <c r="B86" s="90" t="s">
        <v>367</v>
      </c>
      <c r="C86" s="90" t="s">
        <v>226</v>
      </c>
      <c r="D86" s="90" t="s">
        <v>227</v>
      </c>
      <c r="E86" s="91">
        <v>4451312.4012399996</v>
      </c>
      <c r="F86" s="91">
        <v>4060010.2784799999</v>
      </c>
      <c r="G86" s="92">
        <v>4451312401.2399998</v>
      </c>
      <c r="H86" s="92">
        <v>4060010278.48</v>
      </c>
    </row>
    <row r="87" spans="1:8" ht="24">
      <c r="A87" s="33" t="s">
        <v>368</v>
      </c>
      <c r="B87" s="90" t="s">
        <v>369</v>
      </c>
      <c r="C87" s="90" t="s">
        <v>226</v>
      </c>
      <c r="D87" s="90" t="s">
        <v>227</v>
      </c>
      <c r="E87" s="91">
        <v>583810.9137899999</v>
      </c>
      <c r="F87" s="91">
        <v>568422.14846000005</v>
      </c>
      <c r="G87" s="92">
        <v>583810913.78999996</v>
      </c>
      <c r="H87" s="92">
        <v>568422148.46000004</v>
      </c>
    </row>
    <row r="88" spans="1:8" ht="24">
      <c r="A88" s="33" t="s">
        <v>370</v>
      </c>
      <c r="B88" s="90" t="s">
        <v>371</v>
      </c>
      <c r="C88" s="90" t="s">
        <v>226</v>
      </c>
      <c r="D88" s="90" t="s">
        <v>227</v>
      </c>
      <c r="E88" s="91">
        <v>96146.03151999999</v>
      </c>
      <c r="F88" s="91">
        <v>83370.290030000004</v>
      </c>
      <c r="G88" s="92">
        <v>96146031.519999996</v>
      </c>
      <c r="H88" s="92">
        <v>83370290.030000001</v>
      </c>
    </row>
    <row r="89" spans="1:8" ht="24">
      <c r="A89" s="33" t="s">
        <v>372</v>
      </c>
      <c r="B89" s="90" t="s">
        <v>373</v>
      </c>
      <c r="C89" s="90" t="s">
        <v>226</v>
      </c>
      <c r="D89" s="90" t="s">
        <v>227</v>
      </c>
      <c r="E89" s="91">
        <v>117965.69524</v>
      </c>
      <c r="F89" s="91">
        <v>72636.21540999999</v>
      </c>
      <c r="G89" s="92">
        <v>117965695.23999999</v>
      </c>
      <c r="H89" s="92">
        <v>72636215.409999996</v>
      </c>
    </row>
    <row r="90" spans="1:8" ht="24">
      <c r="A90" s="33" t="s">
        <v>360</v>
      </c>
      <c r="B90" s="90" t="s">
        <v>374</v>
      </c>
      <c r="C90" s="90" t="s">
        <v>226</v>
      </c>
      <c r="D90" s="90" t="s">
        <v>227</v>
      </c>
      <c r="E90" s="91">
        <v>1581141.33458</v>
      </c>
      <c r="F90" s="91">
        <v>1478740.1275499999</v>
      </c>
      <c r="G90" s="92">
        <v>1581141334.5799999</v>
      </c>
      <c r="H90" s="92">
        <v>1478740127.55</v>
      </c>
    </row>
    <row r="91" spans="1:8">
      <c r="A91" s="33" t="s">
        <v>375</v>
      </c>
      <c r="B91" s="90" t="s">
        <v>376</v>
      </c>
      <c r="C91" s="90" t="s">
        <v>226</v>
      </c>
      <c r="D91" s="90" t="s">
        <v>227</v>
      </c>
      <c r="E91" s="91">
        <v>213677.87729</v>
      </c>
      <c r="F91" s="91">
        <v>155722.21063999998</v>
      </c>
      <c r="G91" s="92">
        <v>213677877.28999999</v>
      </c>
      <c r="H91" s="92">
        <v>155722210.63999999</v>
      </c>
    </row>
    <row r="92" spans="1:8" ht="24">
      <c r="A92" s="33" t="s">
        <v>377</v>
      </c>
      <c r="B92" s="90" t="s">
        <v>378</v>
      </c>
      <c r="C92" s="90" t="s">
        <v>226</v>
      </c>
      <c r="D92" s="90" t="s">
        <v>227</v>
      </c>
      <c r="E92" s="91">
        <v>1421384.1237999999</v>
      </c>
      <c r="F92" s="91">
        <v>1314574.64503</v>
      </c>
      <c r="G92" s="92">
        <v>1421384123.8</v>
      </c>
      <c r="H92" s="92">
        <v>1314574645.03</v>
      </c>
    </row>
    <row r="93" spans="1:8" ht="13.5" customHeight="1">
      <c r="A93" s="33" t="s">
        <v>379</v>
      </c>
      <c r="B93" s="90" t="s">
        <v>380</v>
      </c>
      <c r="C93" s="90" t="s">
        <v>226</v>
      </c>
      <c r="D93" s="90" t="s">
        <v>227</v>
      </c>
      <c r="E93" s="91">
        <v>34249.099000000002</v>
      </c>
      <c r="F93" s="91">
        <v>11783.890460000001</v>
      </c>
      <c r="G93" s="92">
        <v>34249099</v>
      </c>
      <c r="H93" s="92">
        <v>11783890.460000001</v>
      </c>
    </row>
    <row r="94" spans="1:8" ht="36">
      <c r="A94" s="33" t="s">
        <v>381</v>
      </c>
      <c r="B94" s="90" t="s">
        <v>382</v>
      </c>
      <c r="C94" s="90" t="s">
        <v>226</v>
      </c>
      <c r="D94" s="90" t="s">
        <v>227</v>
      </c>
      <c r="E94" s="91">
        <v>88315.23</v>
      </c>
      <c r="F94" s="91">
        <v>0</v>
      </c>
      <c r="G94" s="92">
        <v>88315230</v>
      </c>
      <c r="H94" s="92">
        <v>0</v>
      </c>
    </row>
    <row r="95" spans="1:8" ht="24">
      <c r="A95" s="33" t="s">
        <v>383</v>
      </c>
      <c r="B95" s="90" t="s">
        <v>384</v>
      </c>
      <c r="C95" s="90" t="s">
        <v>126</v>
      </c>
      <c r="D95" s="90" t="s">
        <v>227</v>
      </c>
      <c r="E95" s="91">
        <v>23862.399000000001</v>
      </c>
      <c r="F95" s="91">
        <v>22859.600600000002</v>
      </c>
      <c r="G95" s="92">
        <v>23862399</v>
      </c>
      <c r="H95" s="92">
        <v>22859600.600000001</v>
      </c>
    </row>
    <row r="96" spans="1:8">
      <c r="A96" s="33" t="s">
        <v>385</v>
      </c>
      <c r="B96" s="90" t="s">
        <v>386</v>
      </c>
      <c r="C96" s="90" t="s">
        <v>130</v>
      </c>
      <c r="D96" s="90" t="s">
        <v>227</v>
      </c>
      <c r="E96" s="91">
        <v>167598.56469999999</v>
      </c>
      <c r="F96" s="91">
        <v>73365.30279999999</v>
      </c>
      <c r="G96" s="92">
        <v>167598564.69999999</v>
      </c>
      <c r="H96" s="92">
        <v>73365302.799999997</v>
      </c>
    </row>
    <row r="97" spans="1:8" ht="36">
      <c r="A97" s="33" t="s">
        <v>387</v>
      </c>
      <c r="B97" s="90" t="s">
        <v>388</v>
      </c>
      <c r="C97" s="90" t="s">
        <v>226</v>
      </c>
      <c r="D97" s="90" t="s">
        <v>227</v>
      </c>
      <c r="E97" s="91">
        <v>1548678.24382</v>
      </c>
      <c r="F97" s="91">
        <v>1097915.8353199998</v>
      </c>
      <c r="G97" s="92">
        <v>1548678243.8199999</v>
      </c>
      <c r="H97" s="92">
        <v>1097915835.3199999</v>
      </c>
    </row>
    <row r="98" spans="1:8" ht="48">
      <c r="A98" s="33" t="s">
        <v>389</v>
      </c>
      <c r="B98" s="90" t="s">
        <v>390</v>
      </c>
      <c r="C98" s="90" t="s">
        <v>226</v>
      </c>
      <c r="D98" s="90" t="s">
        <v>227</v>
      </c>
      <c r="E98" s="91">
        <v>891560.3343300001</v>
      </c>
      <c r="F98" s="91">
        <v>589658.36046</v>
      </c>
      <c r="G98" s="92">
        <v>891560334.33000004</v>
      </c>
      <c r="H98" s="92">
        <v>589658360.46000004</v>
      </c>
    </row>
    <row r="99" spans="1:8">
      <c r="A99" s="33" t="s">
        <v>391</v>
      </c>
      <c r="B99" s="90" t="s">
        <v>392</v>
      </c>
      <c r="C99" s="90" t="s">
        <v>130</v>
      </c>
      <c r="D99" s="90" t="s">
        <v>227</v>
      </c>
      <c r="E99" s="91">
        <v>11506.94809</v>
      </c>
      <c r="F99" s="91">
        <v>11415.417640000001</v>
      </c>
      <c r="G99" s="92">
        <v>11506948.09</v>
      </c>
      <c r="H99" s="92">
        <v>11415417.640000001</v>
      </c>
    </row>
    <row r="100" spans="1:8" ht="24">
      <c r="A100" s="33" t="s">
        <v>393</v>
      </c>
      <c r="B100" s="90" t="s">
        <v>394</v>
      </c>
      <c r="C100" s="90" t="s">
        <v>226</v>
      </c>
      <c r="D100" s="90" t="s">
        <v>227</v>
      </c>
      <c r="E100" s="91">
        <v>834105.75224000006</v>
      </c>
      <c r="F100" s="91">
        <v>540365.02132000006</v>
      </c>
      <c r="G100" s="92">
        <v>834105752.24000001</v>
      </c>
      <c r="H100" s="92">
        <v>540365021.32000005</v>
      </c>
    </row>
    <row r="101" spans="1:8" ht="36">
      <c r="A101" s="33" t="s">
        <v>395</v>
      </c>
      <c r="B101" s="90" t="s">
        <v>396</v>
      </c>
      <c r="C101" s="90" t="s">
        <v>226</v>
      </c>
      <c r="D101" s="90" t="s">
        <v>227</v>
      </c>
      <c r="E101" s="91">
        <v>45947.633999999998</v>
      </c>
      <c r="F101" s="91">
        <v>37877.921499999997</v>
      </c>
      <c r="G101" s="92">
        <v>45947634</v>
      </c>
      <c r="H101" s="92">
        <v>37877921.5</v>
      </c>
    </row>
    <row r="102" spans="1:8" ht="48">
      <c r="A102" s="33" t="s">
        <v>397</v>
      </c>
      <c r="B102" s="90" t="s">
        <v>398</v>
      </c>
      <c r="C102" s="90" t="s">
        <v>226</v>
      </c>
      <c r="D102" s="90" t="s">
        <v>227</v>
      </c>
      <c r="E102" s="91">
        <v>657117.90948999999</v>
      </c>
      <c r="F102" s="91">
        <v>508257.47486000002</v>
      </c>
      <c r="G102" s="92">
        <v>657117909.49000001</v>
      </c>
      <c r="H102" s="92">
        <v>508257474.86000001</v>
      </c>
    </row>
    <row r="103" spans="1:8">
      <c r="A103" s="33" t="s">
        <v>391</v>
      </c>
      <c r="B103" s="90" t="s">
        <v>399</v>
      </c>
      <c r="C103" s="90" t="s">
        <v>130</v>
      </c>
      <c r="D103" s="90" t="s">
        <v>227</v>
      </c>
      <c r="E103" s="91">
        <v>16772.300999999999</v>
      </c>
      <c r="F103" s="91">
        <v>10252.66957</v>
      </c>
      <c r="G103" s="92">
        <v>16772301</v>
      </c>
      <c r="H103" s="92">
        <v>10252669.57</v>
      </c>
    </row>
    <row r="104" spans="1:8" ht="24">
      <c r="A104" s="33" t="s">
        <v>393</v>
      </c>
      <c r="B104" s="90" t="s">
        <v>400</v>
      </c>
      <c r="C104" s="90" t="s">
        <v>226</v>
      </c>
      <c r="D104" s="90" t="s">
        <v>227</v>
      </c>
      <c r="E104" s="91">
        <v>595488.96849</v>
      </c>
      <c r="F104" s="91">
        <v>460422.08199000004</v>
      </c>
      <c r="G104" s="92">
        <v>595488968.49000001</v>
      </c>
      <c r="H104" s="92">
        <v>460422081.99000001</v>
      </c>
    </row>
    <row r="105" spans="1:8" ht="36">
      <c r="A105" s="33" t="s">
        <v>395</v>
      </c>
      <c r="B105" s="90" t="s">
        <v>401</v>
      </c>
      <c r="C105" s="90" t="s">
        <v>226</v>
      </c>
      <c r="D105" s="90" t="s">
        <v>227</v>
      </c>
      <c r="E105" s="91">
        <v>44856.639999999999</v>
      </c>
      <c r="F105" s="91">
        <v>37582.723299999998</v>
      </c>
      <c r="G105" s="92">
        <v>44856640</v>
      </c>
      <c r="H105" s="92">
        <v>37582723.299999997</v>
      </c>
    </row>
    <row r="106" spans="1:8">
      <c r="A106" s="33" t="s">
        <v>402</v>
      </c>
      <c r="B106" s="90" t="s">
        <v>403</v>
      </c>
      <c r="C106" s="90" t="s">
        <v>131</v>
      </c>
      <c r="D106" s="90" t="s">
        <v>227</v>
      </c>
      <c r="E106" s="91">
        <v>425216.60814999999</v>
      </c>
      <c r="F106" s="91">
        <v>256507.66688</v>
      </c>
      <c r="G106" s="92">
        <v>425216608.14999998</v>
      </c>
      <c r="H106" s="92">
        <v>256507666.88</v>
      </c>
    </row>
    <row r="107" spans="1:8" ht="48">
      <c r="A107" s="33" t="s">
        <v>404</v>
      </c>
      <c r="B107" s="90" t="s">
        <v>405</v>
      </c>
      <c r="C107" s="90" t="s">
        <v>131</v>
      </c>
      <c r="D107" s="90" t="s">
        <v>227</v>
      </c>
      <c r="E107" s="91">
        <v>850</v>
      </c>
      <c r="F107" s="91">
        <v>803.91499999999996</v>
      </c>
      <c r="G107" s="92">
        <v>850000</v>
      </c>
      <c r="H107" s="92">
        <v>803915</v>
      </c>
    </row>
    <row r="108" spans="1:8" ht="48">
      <c r="A108" s="33" t="s">
        <v>406</v>
      </c>
      <c r="B108" s="90" t="s">
        <v>407</v>
      </c>
      <c r="C108" s="90" t="s">
        <v>131</v>
      </c>
      <c r="D108" s="90" t="s">
        <v>227</v>
      </c>
      <c r="E108" s="91">
        <v>5941.2</v>
      </c>
      <c r="F108" s="91">
        <v>5891.1859000000004</v>
      </c>
      <c r="G108" s="92">
        <v>5941200</v>
      </c>
      <c r="H108" s="92">
        <v>5891185.9000000004</v>
      </c>
    </row>
    <row r="109" spans="1:8" ht="15" customHeight="1">
      <c r="A109" s="33" t="s">
        <v>408</v>
      </c>
      <c r="B109" s="90" t="s">
        <v>409</v>
      </c>
      <c r="C109" s="90" t="s">
        <v>131</v>
      </c>
      <c r="D109" s="90" t="s">
        <v>227</v>
      </c>
      <c r="E109" s="91">
        <v>5315.7520000000004</v>
      </c>
      <c r="F109" s="91">
        <v>5315.7520000000004</v>
      </c>
      <c r="G109" s="92">
        <v>5315752</v>
      </c>
      <c r="H109" s="92">
        <v>5315752</v>
      </c>
    </row>
    <row r="110" spans="1:8" ht="15" customHeight="1">
      <c r="A110" s="33" t="s">
        <v>410</v>
      </c>
      <c r="B110" s="90" t="s">
        <v>411</v>
      </c>
      <c r="C110" s="90" t="s">
        <v>131</v>
      </c>
      <c r="D110" s="90" t="s">
        <v>227</v>
      </c>
      <c r="E110" s="91">
        <v>0</v>
      </c>
      <c r="F110" s="91">
        <v>0</v>
      </c>
      <c r="G110" s="92">
        <v>0</v>
      </c>
      <c r="H110" s="92">
        <v>0</v>
      </c>
    </row>
    <row r="111" spans="1:8">
      <c r="A111" s="33" t="s">
        <v>412</v>
      </c>
      <c r="B111" s="90" t="s">
        <v>413</v>
      </c>
      <c r="C111" s="90" t="s">
        <v>131</v>
      </c>
      <c r="D111" s="90" t="s">
        <v>227</v>
      </c>
      <c r="E111" s="91">
        <v>1773.3198799999998</v>
      </c>
      <c r="F111" s="91">
        <v>1642.6785199999999</v>
      </c>
      <c r="G111" s="92">
        <v>1773319.88</v>
      </c>
      <c r="H111" s="92">
        <v>1642678.52</v>
      </c>
    </row>
    <row r="112" spans="1:8">
      <c r="A112" s="33" t="s">
        <v>132</v>
      </c>
      <c r="B112" s="90" t="s">
        <v>414</v>
      </c>
      <c r="C112" s="90" t="s">
        <v>133</v>
      </c>
      <c r="D112" s="90" t="s">
        <v>227</v>
      </c>
      <c r="E112" s="91">
        <v>784224.68215999997</v>
      </c>
      <c r="F112" s="91">
        <v>648148.78791999992</v>
      </c>
      <c r="G112" s="92">
        <v>784224682.15999997</v>
      </c>
      <c r="H112" s="92">
        <v>648148787.91999996</v>
      </c>
    </row>
    <row r="113" spans="1:8" ht="38.25" customHeight="1">
      <c r="A113" s="33" t="s">
        <v>415</v>
      </c>
      <c r="B113" s="90" t="s">
        <v>416</v>
      </c>
      <c r="C113" s="90" t="s">
        <v>417</v>
      </c>
      <c r="D113" s="90" t="s">
        <v>227</v>
      </c>
      <c r="E113" s="91">
        <v>5953.6</v>
      </c>
      <c r="F113" s="91">
        <v>5953.6</v>
      </c>
      <c r="G113" s="92">
        <v>5953600</v>
      </c>
      <c r="H113" s="92">
        <v>5953600</v>
      </c>
    </row>
    <row r="114" spans="1:8">
      <c r="A114" s="33" t="s">
        <v>418</v>
      </c>
      <c r="B114" s="90" t="s">
        <v>419</v>
      </c>
      <c r="C114" s="90" t="s">
        <v>417</v>
      </c>
      <c r="D114" s="90" t="s">
        <v>227</v>
      </c>
      <c r="E114" s="91">
        <v>243.9</v>
      </c>
      <c r="F114" s="91">
        <v>243.9</v>
      </c>
      <c r="G114" s="92">
        <v>243900</v>
      </c>
      <c r="H114" s="92">
        <v>243900</v>
      </c>
    </row>
    <row r="115" spans="1:8">
      <c r="A115" s="33" t="s">
        <v>420</v>
      </c>
      <c r="B115" s="90" t="s">
        <v>421</v>
      </c>
      <c r="C115" s="90" t="s">
        <v>417</v>
      </c>
      <c r="D115" s="90" t="s">
        <v>227</v>
      </c>
      <c r="E115" s="91">
        <v>100.4</v>
      </c>
      <c r="F115" s="91">
        <v>100.4</v>
      </c>
      <c r="G115" s="92">
        <v>100400</v>
      </c>
      <c r="H115" s="92">
        <v>100400</v>
      </c>
    </row>
    <row r="116" spans="1:8" ht="24">
      <c r="A116" s="33" t="s">
        <v>422</v>
      </c>
      <c r="B116" s="90" t="s">
        <v>423</v>
      </c>
      <c r="C116" s="90" t="s">
        <v>417</v>
      </c>
      <c r="D116" s="90" t="s">
        <v>227</v>
      </c>
      <c r="E116" s="91">
        <v>143.5</v>
      </c>
      <c r="F116" s="91">
        <v>143.5</v>
      </c>
      <c r="G116" s="92">
        <v>143500</v>
      </c>
      <c r="H116" s="92">
        <v>143500</v>
      </c>
    </row>
    <row r="117" spans="1:8" ht="14.25" customHeight="1">
      <c r="A117" s="33" t="s">
        <v>424</v>
      </c>
      <c r="B117" s="90" t="s">
        <v>425</v>
      </c>
      <c r="C117" s="90" t="s">
        <v>226</v>
      </c>
      <c r="D117" s="90" t="s">
        <v>227</v>
      </c>
      <c r="E117" s="91">
        <v>960588.75589000003</v>
      </c>
      <c r="F117" s="91">
        <v>811673.10604999994</v>
      </c>
      <c r="G117" s="92">
        <v>960588755.88999999</v>
      </c>
      <c r="H117" s="92">
        <v>811673106.04999995</v>
      </c>
    </row>
    <row r="118" spans="1:8" ht="25.5" customHeight="1">
      <c r="A118" s="33" t="s">
        <v>426</v>
      </c>
      <c r="B118" s="90" t="s">
        <v>427</v>
      </c>
      <c r="C118" s="90" t="s">
        <v>226</v>
      </c>
      <c r="D118" s="90" t="s">
        <v>227</v>
      </c>
      <c r="E118" s="91">
        <v>783885.94907000009</v>
      </c>
      <c r="F118" s="91">
        <v>669632.62257000001</v>
      </c>
      <c r="G118" s="92">
        <v>783885949.07000005</v>
      </c>
      <c r="H118" s="92">
        <v>669632622.57000005</v>
      </c>
    </row>
    <row r="119" spans="1:8" ht="36">
      <c r="A119" s="33" t="s">
        <v>428</v>
      </c>
      <c r="B119" s="90" t="s">
        <v>429</v>
      </c>
      <c r="C119" s="90" t="s">
        <v>226</v>
      </c>
      <c r="D119" s="90" t="s">
        <v>227</v>
      </c>
      <c r="E119" s="91">
        <v>293334.32694</v>
      </c>
      <c r="F119" s="91">
        <v>0</v>
      </c>
      <c r="G119" s="92">
        <v>293334326.94</v>
      </c>
      <c r="H119" s="93">
        <v>0</v>
      </c>
    </row>
    <row r="120" spans="1:8">
      <c r="A120" s="33" t="s">
        <v>430</v>
      </c>
      <c r="B120" s="90" t="s">
        <v>431</v>
      </c>
      <c r="C120" s="90" t="s">
        <v>226</v>
      </c>
      <c r="D120" s="90" t="s">
        <v>227</v>
      </c>
      <c r="E120" s="91">
        <v>26310.694</v>
      </c>
      <c r="F120" s="91">
        <v>26202.392329999999</v>
      </c>
      <c r="G120" s="92">
        <v>26310694</v>
      </c>
      <c r="H120" s="92">
        <v>26202392.329999998</v>
      </c>
    </row>
    <row r="121" spans="1:8">
      <c r="A121" s="33" t="s">
        <v>432</v>
      </c>
      <c r="B121" s="90" t="s">
        <v>433</v>
      </c>
      <c r="C121" s="90" t="s">
        <v>135</v>
      </c>
      <c r="D121" s="90" t="s">
        <v>227</v>
      </c>
      <c r="E121" s="91">
        <v>85415.965349999999</v>
      </c>
      <c r="F121" s="91">
        <v>66756.800040000002</v>
      </c>
      <c r="G121" s="92">
        <v>85415965.349999994</v>
      </c>
      <c r="H121" s="92">
        <v>66756800.039999999</v>
      </c>
    </row>
    <row r="122" spans="1:8">
      <c r="A122" s="33" t="s">
        <v>434</v>
      </c>
      <c r="B122" s="90" t="s">
        <v>435</v>
      </c>
      <c r="C122" s="90" t="s">
        <v>139</v>
      </c>
      <c r="D122" s="90" t="s">
        <v>227</v>
      </c>
      <c r="E122" s="91">
        <v>13330.78054</v>
      </c>
      <c r="F122" s="91">
        <v>9242.398369999999</v>
      </c>
      <c r="G122" s="92">
        <v>13330780.539999999</v>
      </c>
      <c r="H122" s="92">
        <v>9242398.3699999992</v>
      </c>
    </row>
    <row r="123" spans="1:8">
      <c r="A123" s="33" t="s">
        <v>436</v>
      </c>
      <c r="B123" s="90" t="s">
        <v>437</v>
      </c>
      <c r="C123" s="90" t="s">
        <v>139</v>
      </c>
      <c r="D123" s="90" t="s">
        <v>227</v>
      </c>
      <c r="E123" s="91">
        <v>12675.7</v>
      </c>
      <c r="F123" s="91">
        <v>10308.92</v>
      </c>
      <c r="G123" s="92">
        <v>12675700</v>
      </c>
      <c r="H123" s="92">
        <v>10308920</v>
      </c>
    </row>
    <row r="124" spans="1:8" ht="26.25" customHeight="1">
      <c r="A124" s="33" t="s">
        <v>438</v>
      </c>
      <c r="B124" s="90" t="s">
        <v>439</v>
      </c>
      <c r="C124" s="90" t="s">
        <v>139</v>
      </c>
      <c r="D124" s="90" t="s">
        <v>227</v>
      </c>
      <c r="E124" s="91">
        <v>55213.415280000001</v>
      </c>
      <c r="F124" s="91">
        <v>43019.96011</v>
      </c>
      <c r="G124" s="92">
        <v>55213415.280000001</v>
      </c>
      <c r="H124" s="92">
        <v>43019960.109999999</v>
      </c>
    </row>
    <row r="125" spans="1:8">
      <c r="A125" s="33" t="s">
        <v>440</v>
      </c>
      <c r="B125" s="90" t="s">
        <v>441</v>
      </c>
      <c r="C125" s="90" t="s">
        <v>139</v>
      </c>
      <c r="D125" s="90" t="s">
        <v>227</v>
      </c>
      <c r="E125" s="91">
        <v>4021.8516800000002</v>
      </c>
      <c r="F125" s="91">
        <v>3702.2521299999999</v>
      </c>
      <c r="G125" s="92">
        <v>4021851.68</v>
      </c>
      <c r="H125" s="92">
        <v>3702252.13</v>
      </c>
    </row>
    <row r="126" spans="1:8">
      <c r="A126" s="33" t="s">
        <v>442</v>
      </c>
      <c r="B126" s="90" t="s">
        <v>443</v>
      </c>
      <c r="C126" s="90" t="s">
        <v>139</v>
      </c>
      <c r="D126" s="90" t="s">
        <v>227</v>
      </c>
      <c r="E126" s="91">
        <v>5481.9969199999996</v>
      </c>
      <c r="F126" s="91">
        <v>1094.4848400000001</v>
      </c>
      <c r="G126" s="92">
        <v>5481996.9199999999</v>
      </c>
      <c r="H126" s="92">
        <v>1094484.8400000001</v>
      </c>
    </row>
    <row r="127" spans="1:8" ht="12.75" customHeight="1">
      <c r="A127" s="33" t="s">
        <v>444</v>
      </c>
      <c r="B127" s="90" t="s">
        <v>445</v>
      </c>
      <c r="C127" s="90" t="s">
        <v>139</v>
      </c>
      <c r="D127" s="90" t="s">
        <v>227</v>
      </c>
      <c r="E127" s="91">
        <v>780.69752000000005</v>
      </c>
      <c r="F127" s="91">
        <v>650.88452000000007</v>
      </c>
      <c r="G127" s="92">
        <v>780697.52</v>
      </c>
      <c r="H127" s="92">
        <v>650884.52</v>
      </c>
    </row>
    <row r="128" spans="1:8">
      <c r="A128" s="33" t="s">
        <v>446</v>
      </c>
      <c r="B128" s="90" t="s">
        <v>447</v>
      </c>
      <c r="C128" s="90" t="s">
        <v>139</v>
      </c>
      <c r="D128" s="90" t="s">
        <v>227</v>
      </c>
      <c r="E128" s="91">
        <v>1530.8209999999999</v>
      </c>
      <c r="F128" s="91">
        <v>495.64</v>
      </c>
      <c r="G128" s="92">
        <v>1530821</v>
      </c>
      <c r="H128" s="92">
        <v>495640</v>
      </c>
    </row>
    <row r="129" spans="1:8">
      <c r="A129" s="33" t="s">
        <v>448</v>
      </c>
      <c r="B129" s="90" t="s">
        <v>449</v>
      </c>
      <c r="C129" s="90" t="s">
        <v>139</v>
      </c>
      <c r="D129" s="90" t="s">
        <v>227</v>
      </c>
      <c r="E129" s="91">
        <v>16125.602550000001</v>
      </c>
      <c r="F129" s="91">
        <v>16125.574470000001</v>
      </c>
      <c r="G129" s="92">
        <v>16125602.550000001</v>
      </c>
      <c r="H129" s="92">
        <v>16125574.470000001</v>
      </c>
    </row>
    <row r="130" spans="1:8">
      <c r="A130" s="33" t="s">
        <v>450</v>
      </c>
      <c r="B130" s="90" t="s">
        <v>451</v>
      </c>
      <c r="C130" s="90" t="s">
        <v>139</v>
      </c>
      <c r="D130" s="90" t="s">
        <v>452</v>
      </c>
      <c r="E130" s="91">
        <v>1862.3725300000001</v>
      </c>
      <c r="F130" s="91">
        <v>1851.8275599999999</v>
      </c>
      <c r="G130" s="92">
        <v>1862372.53</v>
      </c>
      <c r="H130" s="92">
        <v>1851827.56</v>
      </c>
    </row>
    <row r="131" spans="1:8" ht="24">
      <c r="A131" s="33" t="s">
        <v>453</v>
      </c>
      <c r="B131" s="90" t="s">
        <v>454</v>
      </c>
      <c r="C131" s="90" t="s">
        <v>226</v>
      </c>
      <c r="D131" s="90" t="s">
        <v>227</v>
      </c>
      <c r="E131" s="91">
        <v>2333.6970000000001</v>
      </c>
      <c r="F131" s="91">
        <v>2333.694</v>
      </c>
      <c r="G131" s="92">
        <v>2333697</v>
      </c>
      <c r="H131" s="92">
        <v>2333694</v>
      </c>
    </row>
    <row r="132" spans="1:8" ht="12.75" customHeight="1">
      <c r="A132" s="33" t="s">
        <v>455</v>
      </c>
      <c r="B132" s="90" t="s">
        <v>456</v>
      </c>
      <c r="C132" s="90" t="s">
        <v>135</v>
      </c>
      <c r="D132" s="90" t="s">
        <v>227</v>
      </c>
      <c r="E132" s="91">
        <v>1321494.01621</v>
      </c>
      <c r="F132" s="91">
        <v>1194433.46264</v>
      </c>
      <c r="G132" s="92">
        <v>1321494016.21</v>
      </c>
      <c r="H132" s="92">
        <v>1194433462.6400001</v>
      </c>
    </row>
    <row r="133" spans="1:8">
      <c r="A133" s="33" t="s">
        <v>457</v>
      </c>
      <c r="B133" s="90" t="s">
        <v>458</v>
      </c>
      <c r="C133" s="90" t="s">
        <v>135</v>
      </c>
      <c r="D133" s="90" t="s">
        <v>227</v>
      </c>
      <c r="E133" s="91">
        <v>94</v>
      </c>
      <c r="F133" s="91">
        <v>94</v>
      </c>
      <c r="G133" s="92">
        <v>94000</v>
      </c>
      <c r="H133" s="92">
        <v>94000</v>
      </c>
    </row>
    <row r="134" spans="1:8">
      <c r="A134" s="33" t="s">
        <v>459</v>
      </c>
      <c r="B134" s="90" t="s">
        <v>460</v>
      </c>
      <c r="C134" s="90" t="s">
        <v>226</v>
      </c>
      <c r="D134" s="90" t="s">
        <v>227</v>
      </c>
      <c r="E134" s="91">
        <v>317719.07631999999</v>
      </c>
      <c r="F134" s="91">
        <v>311434.38467</v>
      </c>
      <c r="G134" s="92">
        <v>317719076.31999999</v>
      </c>
      <c r="H134" s="92">
        <v>311434384.67000002</v>
      </c>
    </row>
    <row r="135" spans="1:8" ht="24">
      <c r="A135" s="33" t="s">
        <v>461</v>
      </c>
      <c r="B135" s="90" t="s">
        <v>462</v>
      </c>
      <c r="C135" s="90" t="s">
        <v>143</v>
      </c>
      <c r="D135" s="90" t="s">
        <v>227</v>
      </c>
      <c r="E135" s="91">
        <v>55534</v>
      </c>
      <c r="F135" s="91">
        <v>55531</v>
      </c>
      <c r="G135" s="92">
        <v>55534000</v>
      </c>
      <c r="H135" s="92">
        <v>55531000</v>
      </c>
    </row>
    <row r="136" spans="1:8" ht="26.25" customHeight="1">
      <c r="A136" s="33" t="s">
        <v>463</v>
      </c>
      <c r="B136" s="90" t="s">
        <v>464</v>
      </c>
      <c r="C136" s="90" t="s">
        <v>145</v>
      </c>
      <c r="D136" s="90" t="s">
        <v>227</v>
      </c>
      <c r="E136" s="91">
        <v>7140.4</v>
      </c>
      <c r="F136" s="91">
        <v>7140.4</v>
      </c>
      <c r="G136" s="92">
        <v>7140400</v>
      </c>
      <c r="H136" s="92">
        <v>7140400</v>
      </c>
    </row>
    <row r="137" spans="1:8">
      <c r="A137" s="33" t="s">
        <v>465</v>
      </c>
      <c r="B137" s="90" t="s">
        <v>466</v>
      </c>
      <c r="C137" s="90" t="s">
        <v>147</v>
      </c>
      <c r="D137" s="90" t="s">
        <v>227</v>
      </c>
      <c r="E137" s="91">
        <v>509.1</v>
      </c>
      <c r="F137" s="91">
        <v>493.94819999999999</v>
      </c>
      <c r="G137" s="92">
        <v>509100</v>
      </c>
      <c r="H137" s="92">
        <v>493948.2</v>
      </c>
    </row>
    <row r="138" spans="1:8" ht="36">
      <c r="A138" s="33" t="s">
        <v>467</v>
      </c>
      <c r="B138" s="90" t="s">
        <v>468</v>
      </c>
      <c r="C138" s="90" t="s">
        <v>149</v>
      </c>
      <c r="D138" s="90" t="s">
        <v>227</v>
      </c>
      <c r="E138" s="91">
        <v>419.4</v>
      </c>
      <c r="F138" s="91">
        <v>404.2482</v>
      </c>
      <c r="G138" s="92">
        <v>419400</v>
      </c>
      <c r="H138" s="92">
        <v>404248.2</v>
      </c>
    </row>
    <row r="139" spans="1:8" ht="36">
      <c r="A139" s="33" t="s">
        <v>469</v>
      </c>
      <c r="B139" s="90" t="s">
        <v>470</v>
      </c>
      <c r="C139" s="90" t="s">
        <v>149</v>
      </c>
      <c r="D139" s="90" t="s">
        <v>227</v>
      </c>
      <c r="E139" s="91">
        <v>89.7</v>
      </c>
      <c r="F139" s="91">
        <v>89.7</v>
      </c>
      <c r="G139" s="92">
        <v>89700</v>
      </c>
      <c r="H139" s="92">
        <v>89700</v>
      </c>
    </row>
    <row r="140" spans="1:8" ht="24">
      <c r="A140" s="33" t="s">
        <v>471</v>
      </c>
      <c r="B140" s="90" t="s">
        <v>472</v>
      </c>
      <c r="C140" s="90" t="s">
        <v>226</v>
      </c>
      <c r="D140" s="90" t="s">
        <v>227</v>
      </c>
      <c r="E140" s="91">
        <v>594.5</v>
      </c>
      <c r="F140" s="91">
        <v>593.12941000000001</v>
      </c>
      <c r="G140" s="92">
        <v>594500</v>
      </c>
      <c r="H140" s="92">
        <v>593129.41</v>
      </c>
    </row>
    <row r="141" spans="1:8" ht="13.5" customHeight="1">
      <c r="A141" s="33" t="s">
        <v>473</v>
      </c>
      <c r="B141" s="90" t="s">
        <v>474</v>
      </c>
      <c r="C141" s="90" t="s">
        <v>475</v>
      </c>
      <c r="D141" s="90" t="s">
        <v>227</v>
      </c>
      <c r="E141" s="91">
        <v>62732.868390000003</v>
      </c>
      <c r="F141" s="91">
        <v>62732.868390000003</v>
      </c>
      <c r="G141" s="92">
        <v>62732868.390000001</v>
      </c>
      <c r="H141" s="92">
        <v>62732868.390000001</v>
      </c>
    </row>
    <row r="142" spans="1:8" ht="24">
      <c r="A142" s="33" t="s">
        <v>476</v>
      </c>
      <c r="B142" s="90" t="s">
        <v>477</v>
      </c>
      <c r="C142" s="90" t="s">
        <v>475</v>
      </c>
      <c r="D142" s="90" t="s">
        <v>227</v>
      </c>
      <c r="E142" s="91">
        <v>16830.511140000002</v>
      </c>
      <c r="F142" s="91">
        <v>16830.511140000002</v>
      </c>
      <c r="G142" s="92">
        <v>16830511.140000001</v>
      </c>
      <c r="H142" s="92">
        <v>16830511.140000001</v>
      </c>
    </row>
    <row r="143" spans="1:8">
      <c r="A143" s="33" t="s">
        <v>478</v>
      </c>
      <c r="B143" s="90" t="s">
        <v>479</v>
      </c>
      <c r="C143" s="90" t="s">
        <v>475</v>
      </c>
      <c r="D143" s="90" t="s">
        <v>227</v>
      </c>
      <c r="E143" s="91">
        <v>120252.88329000001</v>
      </c>
      <c r="F143" s="91">
        <v>120252.88329000001</v>
      </c>
      <c r="G143" s="92">
        <v>120252883.29000001</v>
      </c>
      <c r="H143" s="92">
        <v>120252883.29000001</v>
      </c>
    </row>
    <row r="144" spans="1:8" ht="36">
      <c r="A144" s="33" t="s">
        <v>480</v>
      </c>
      <c r="B144" s="90" t="s">
        <v>481</v>
      </c>
      <c r="C144" s="90" t="s">
        <v>475</v>
      </c>
      <c r="D144" s="90" t="s">
        <v>227</v>
      </c>
      <c r="E144" s="91">
        <v>57629.4</v>
      </c>
      <c r="F144" s="91">
        <v>57629.4</v>
      </c>
      <c r="G144" s="92">
        <v>57629400</v>
      </c>
      <c r="H144" s="92">
        <v>57629400</v>
      </c>
    </row>
    <row r="145" spans="1:8" ht="36">
      <c r="A145" s="33" t="s">
        <v>482</v>
      </c>
      <c r="B145" s="90" t="s">
        <v>483</v>
      </c>
      <c r="C145" s="90" t="s">
        <v>475</v>
      </c>
      <c r="D145" s="90" t="s">
        <v>227</v>
      </c>
      <c r="E145" s="91">
        <v>83124.100000000006</v>
      </c>
      <c r="F145" s="91">
        <v>83124.100000000006</v>
      </c>
      <c r="G145" s="92">
        <v>83124100</v>
      </c>
      <c r="H145" s="92">
        <v>83124100</v>
      </c>
    </row>
    <row r="146" spans="1:8" ht="24">
      <c r="A146" s="33" t="s">
        <v>484</v>
      </c>
      <c r="B146" s="90" t="s">
        <v>485</v>
      </c>
      <c r="C146" s="90" t="s">
        <v>475</v>
      </c>
      <c r="D146" s="90" t="s">
        <v>227</v>
      </c>
      <c r="E146" s="91">
        <v>11852</v>
      </c>
      <c r="F146" s="91">
        <v>11852</v>
      </c>
      <c r="G146" s="92">
        <v>11852000</v>
      </c>
      <c r="H146" s="92">
        <v>11852000</v>
      </c>
    </row>
    <row r="147" spans="1:8" ht="24">
      <c r="A147" s="33" t="s">
        <v>486</v>
      </c>
      <c r="B147" s="90" t="s">
        <v>487</v>
      </c>
      <c r="C147" s="90" t="s">
        <v>488</v>
      </c>
      <c r="D147" s="90" t="s">
        <v>227</v>
      </c>
      <c r="E147" s="91">
        <v>2239.1</v>
      </c>
      <c r="F147" s="91">
        <v>2239.1</v>
      </c>
      <c r="G147" s="92">
        <v>2239100</v>
      </c>
      <c r="H147" s="92">
        <v>2239100</v>
      </c>
    </row>
    <row r="148" spans="1:8" ht="48">
      <c r="A148" s="33" t="s">
        <v>489</v>
      </c>
      <c r="B148" s="90" t="s">
        <v>490</v>
      </c>
      <c r="C148" s="90" t="s">
        <v>226</v>
      </c>
      <c r="D148" s="90" t="s">
        <v>227</v>
      </c>
      <c r="E148" s="91">
        <v>11672.1</v>
      </c>
      <c r="F148" s="91">
        <v>11672.1</v>
      </c>
      <c r="G148" s="92">
        <v>11672100</v>
      </c>
      <c r="H148" s="92">
        <v>11672100</v>
      </c>
    </row>
    <row r="149" spans="1:8" ht="24">
      <c r="A149" s="33" t="s">
        <v>491</v>
      </c>
      <c r="B149" s="90" t="s">
        <v>492</v>
      </c>
      <c r="C149" s="90" t="s">
        <v>226</v>
      </c>
      <c r="D149" s="90" t="s">
        <v>227</v>
      </c>
      <c r="E149" s="91">
        <v>370668.56173000002</v>
      </c>
      <c r="F149" s="91">
        <v>214681.54173</v>
      </c>
      <c r="G149" s="92">
        <v>370668561.73000002</v>
      </c>
      <c r="H149" s="92">
        <v>214681541.72999999</v>
      </c>
    </row>
    <row r="150" spans="1:8">
      <c r="A150" s="33" t="s">
        <v>493</v>
      </c>
      <c r="B150" s="90" t="s">
        <v>494</v>
      </c>
      <c r="C150" s="90" t="s">
        <v>226</v>
      </c>
      <c r="D150" s="90" t="s">
        <v>227</v>
      </c>
      <c r="E150" s="91">
        <v>18609.8</v>
      </c>
      <c r="F150" s="91">
        <v>18609.8</v>
      </c>
      <c r="G150" s="92">
        <v>18609800</v>
      </c>
      <c r="H150" s="92">
        <v>18609800</v>
      </c>
    </row>
    <row r="151" spans="1:8" ht="13.5" customHeight="1">
      <c r="A151" s="33" t="s">
        <v>495</v>
      </c>
      <c r="B151" s="90" t="s">
        <v>496</v>
      </c>
      <c r="C151" s="90" t="s">
        <v>226</v>
      </c>
      <c r="D151" s="90" t="s">
        <v>227</v>
      </c>
      <c r="E151" s="91">
        <v>91114.5</v>
      </c>
      <c r="F151" s="91">
        <v>91109.729319999999</v>
      </c>
      <c r="G151" s="92">
        <v>91114500</v>
      </c>
      <c r="H151" s="92">
        <v>91109729.319999993</v>
      </c>
    </row>
    <row r="152" spans="1:8" ht="48">
      <c r="A152" s="33" t="s">
        <v>497</v>
      </c>
      <c r="B152" s="90" t="s">
        <v>498</v>
      </c>
      <c r="C152" s="90" t="s">
        <v>226</v>
      </c>
      <c r="D152" s="90" t="s">
        <v>227</v>
      </c>
      <c r="E152" s="91">
        <v>166102.5</v>
      </c>
      <c r="F152" s="91">
        <v>162340.07806999999</v>
      </c>
      <c r="G152" s="92">
        <v>166102500</v>
      </c>
      <c r="H152" s="92">
        <v>162340078.06999999</v>
      </c>
    </row>
    <row r="153" spans="1:8">
      <c r="A153" s="33" t="s">
        <v>499</v>
      </c>
      <c r="B153" s="90" t="s">
        <v>500</v>
      </c>
      <c r="C153" s="90" t="s">
        <v>226</v>
      </c>
      <c r="D153" s="90" t="s">
        <v>501</v>
      </c>
      <c r="E153" s="91">
        <v>12582585.99876</v>
      </c>
      <c r="F153" s="91">
        <v>12536604.11568</v>
      </c>
      <c r="G153" s="92">
        <v>12582585998.76</v>
      </c>
      <c r="H153" s="92">
        <v>12536604115.68</v>
      </c>
    </row>
    <row r="154" spans="1:8">
      <c r="A154" s="33" t="s">
        <v>502</v>
      </c>
      <c r="B154" s="90" t="s">
        <v>503</v>
      </c>
      <c r="C154" s="90" t="s">
        <v>319</v>
      </c>
      <c r="D154" s="90" t="s">
        <v>227</v>
      </c>
      <c r="E154" s="91">
        <v>7.26</v>
      </c>
      <c r="F154" s="91">
        <v>7.26</v>
      </c>
      <c r="G154" s="92">
        <v>7260</v>
      </c>
      <c r="H154" s="92">
        <v>7260</v>
      </c>
    </row>
    <row r="155" spans="1:8" ht="24">
      <c r="A155" s="33" t="s">
        <v>504</v>
      </c>
      <c r="B155" s="90" t="s">
        <v>505</v>
      </c>
      <c r="C155" s="90" t="s">
        <v>319</v>
      </c>
      <c r="D155" s="90" t="s">
        <v>227</v>
      </c>
      <c r="E155" s="91">
        <v>204934.14202</v>
      </c>
      <c r="F155" s="91">
        <v>202693.08213</v>
      </c>
      <c r="G155" s="92">
        <v>204934142.02000001</v>
      </c>
      <c r="H155" s="92">
        <v>202693082.13</v>
      </c>
    </row>
    <row r="156" spans="1:8" ht="36">
      <c r="A156" s="33" t="s">
        <v>506</v>
      </c>
      <c r="B156" s="90" t="s">
        <v>507</v>
      </c>
      <c r="C156" s="90" t="s">
        <v>319</v>
      </c>
      <c r="D156" s="90" t="s">
        <v>227</v>
      </c>
      <c r="E156" s="91">
        <v>7869.6</v>
      </c>
      <c r="F156" s="91">
        <v>7524.63987</v>
      </c>
      <c r="G156" s="92">
        <v>7869600</v>
      </c>
      <c r="H156" s="92">
        <v>7524639.8700000001</v>
      </c>
    </row>
    <row r="157" spans="1:8" ht="24">
      <c r="A157" s="33" t="s">
        <v>508</v>
      </c>
      <c r="B157" s="90" t="s">
        <v>509</v>
      </c>
      <c r="C157" s="90" t="s">
        <v>319</v>
      </c>
      <c r="D157" s="90" t="s">
        <v>227</v>
      </c>
      <c r="E157" s="91">
        <v>44345.828999999998</v>
      </c>
      <c r="F157" s="91">
        <v>44308.844709999998</v>
      </c>
      <c r="G157" s="92">
        <v>44345829</v>
      </c>
      <c r="H157" s="92">
        <v>44308844.710000001</v>
      </c>
    </row>
    <row r="158" spans="1:8" ht="48">
      <c r="A158" s="33" t="s">
        <v>510</v>
      </c>
      <c r="B158" s="90" t="s">
        <v>511</v>
      </c>
      <c r="C158" s="90" t="s">
        <v>319</v>
      </c>
      <c r="D158" s="90" t="s">
        <v>227</v>
      </c>
      <c r="E158" s="91">
        <v>466845.6</v>
      </c>
      <c r="F158" s="91">
        <v>465331.35600000003</v>
      </c>
      <c r="G158" s="92">
        <v>466845600</v>
      </c>
      <c r="H158" s="92">
        <v>465331356</v>
      </c>
    </row>
    <row r="159" spans="1:8" ht="24">
      <c r="A159" s="33" t="s">
        <v>512</v>
      </c>
      <c r="B159" s="90" t="s">
        <v>513</v>
      </c>
      <c r="C159" s="90" t="s">
        <v>319</v>
      </c>
      <c r="D159" s="90" t="s">
        <v>227</v>
      </c>
      <c r="E159" s="91">
        <v>24.1</v>
      </c>
      <c r="F159" s="91">
        <v>0</v>
      </c>
      <c r="G159" s="92">
        <v>24100</v>
      </c>
      <c r="H159" s="92">
        <v>0</v>
      </c>
    </row>
    <row r="160" spans="1:8" ht="36">
      <c r="A160" s="33" t="s">
        <v>514</v>
      </c>
      <c r="B160" s="90" t="s">
        <v>515</v>
      </c>
      <c r="C160" s="90" t="s">
        <v>319</v>
      </c>
      <c r="D160" s="90" t="s">
        <v>227</v>
      </c>
      <c r="E160" s="91">
        <v>239.3</v>
      </c>
      <c r="F160" s="91">
        <v>168.80542000000003</v>
      </c>
      <c r="G160" s="92">
        <v>239300</v>
      </c>
      <c r="H160" s="92">
        <v>168805.42</v>
      </c>
    </row>
    <row r="161" spans="1:8">
      <c r="A161" s="33" t="s">
        <v>516</v>
      </c>
      <c r="B161" s="90" t="s">
        <v>517</v>
      </c>
      <c r="C161" s="90" t="s">
        <v>518</v>
      </c>
      <c r="D161" s="90" t="s">
        <v>227</v>
      </c>
      <c r="E161" s="91">
        <v>2452364.8417699998</v>
      </c>
      <c r="F161" s="91">
        <v>2452128.7419000003</v>
      </c>
      <c r="G161" s="92">
        <v>2452364841.77</v>
      </c>
      <c r="H161" s="92">
        <v>2452128741.9000001</v>
      </c>
    </row>
    <row r="162" spans="1:8">
      <c r="A162" s="33" t="s">
        <v>519</v>
      </c>
      <c r="B162" s="90" t="s">
        <v>520</v>
      </c>
      <c r="C162" s="90" t="s">
        <v>521</v>
      </c>
      <c r="D162" s="90" t="s">
        <v>227</v>
      </c>
      <c r="E162" s="91">
        <v>704224.8</v>
      </c>
      <c r="F162" s="91">
        <v>704163.20811000001</v>
      </c>
      <c r="G162" s="92">
        <v>704224800</v>
      </c>
      <c r="H162" s="92">
        <v>704163208.11000001</v>
      </c>
    </row>
    <row r="163" spans="1:8" ht="15" customHeight="1">
      <c r="A163" s="33" t="s">
        <v>522</v>
      </c>
      <c r="B163" s="90" t="s">
        <v>523</v>
      </c>
      <c r="C163" s="90" t="s">
        <v>319</v>
      </c>
      <c r="D163" s="90" t="s">
        <v>227</v>
      </c>
      <c r="E163" s="91">
        <v>1722358.9196600001</v>
      </c>
      <c r="F163" s="91">
        <v>1722270.8117200001</v>
      </c>
      <c r="G163" s="92">
        <v>1722358919.6600001</v>
      </c>
      <c r="H163" s="92">
        <v>1722270811.72</v>
      </c>
    </row>
    <row r="164" spans="1:8">
      <c r="A164" s="33" t="s">
        <v>524</v>
      </c>
      <c r="B164" s="90" t="s">
        <v>525</v>
      </c>
      <c r="C164" s="90" t="s">
        <v>319</v>
      </c>
      <c r="D164" s="90" t="s">
        <v>227</v>
      </c>
      <c r="E164" s="91">
        <v>1722358.9196600001</v>
      </c>
      <c r="F164" s="91">
        <v>1722270.8057200001</v>
      </c>
      <c r="G164" s="92">
        <v>1722358919.6600001</v>
      </c>
      <c r="H164" s="92">
        <v>1722270805.72</v>
      </c>
    </row>
    <row r="165" spans="1:8">
      <c r="A165" s="33" t="s">
        <v>526</v>
      </c>
      <c r="B165" s="90" t="s">
        <v>527</v>
      </c>
      <c r="C165" s="90" t="s">
        <v>319</v>
      </c>
      <c r="D165" s="90" t="s">
        <v>227</v>
      </c>
      <c r="E165" s="91">
        <v>11761.822109999999</v>
      </c>
      <c r="F165" s="91">
        <v>11710.327230000001</v>
      </c>
      <c r="G165" s="92">
        <v>11761822.109999999</v>
      </c>
      <c r="H165" s="92">
        <v>11710327.23</v>
      </c>
    </row>
    <row r="166" spans="1:8">
      <c r="A166" s="33" t="s">
        <v>524</v>
      </c>
      <c r="B166" s="90" t="s">
        <v>528</v>
      </c>
      <c r="C166" s="90" t="s">
        <v>319</v>
      </c>
      <c r="D166" s="90" t="s">
        <v>227</v>
      </c>
      <c r="E166" s="91">
        <v>11761.822109999999</v>
      </c>
      <c r="F166" s="91">
        <v>11710.327230000001</v>
      </c>
      <c r="G166" s="92">
        <v>11761822.109999999</v>
      </c>
      <c r="H166" s="92">
        <v>11710327.23</v>
      </c>
    </row>
    <row r="167" spans="1:8" ht="24">
      <c r="A167" s="33" t="s">
        <v>529</v>
      </c>
      <c r="B167" s="90" t="s">
        <v>530</v>
      </c>
      <c r="C167" s="90" t="s">
        <v>319</v>
      </c>
      <c r="D167" s="90" t="s">
        <v>227</v>
      </c>
      <c r="E167" s="91">
        <v>14019.3</v>
      </c>
      <c r="F167" s="91">
        <v>13984.394839999999</v>
      </c>
      <c r="G167" s="92">
        <v>14019300</v>
      </c>
      <c r="H167" s="92">
        <v>13984394.84</v>
      </c>
    </row>
    <row r="168" spans="1:8">
      <c r="A168" s="33" t="s">
        <v>524</v>
      </c>
      <c r="B168" s="90" t="s">
        <v>531</v>
      </c>
      <c r="C168" s="90" t="s">
        <v>319</v>
      </c>
      <c r="D168" s="90" t="s">
        <v>227</v>
      </c>
      <c r="E168" s="91">
        <v>14019.3</v>
      </c>
      <c r="F168" s="91">
        <v>13984.394839999999</v>
      </c>
      <c r="G168" s="92">
        <v>14019300</v>
      </c>
      <c r="H168" s="92">
        <v>13984394.84</v>
      </c>
    </row>
    <row r="169" spans="1:8">
      <c r="A169" s="33" t="s">
        <v>532</v>
      </c>
      <c r="B169" s="90" t="s">
        <v>533</v>
      </c>
      <c r="C169" s="90" t="s">
        <v>319</v>
      </c>
      <c r="D169" s="90" t="s">
        <v>227</v>
      </c>
      <c r="E169" s="91">
        <v>1038072.80326</v>
      </c>
      <c r="F169" s="91">
        <v>1024066.9810499999</v>
      </c>
      <c r="G169" s="92">
        <v>1038072803.26</v>
      </c>
      <c r="H169" s="92">
        <v>1024066981.05</v>
      </c>
    </row>
    <row r="170" spans="1:8">
      <c r="A170" s="33" t="s">
        <v>534</v>
      </c>
      <c r="B170" s="90" t="s">
        <v>535</v>
      </c>
      <c r="C170" s="90" t="s">
        <v>319</v>
      </c>
      <c r="D170" s="90" t="s">
        <v>227</v>
      </c>
      <c r="E170" s="91">
        <v>172587.95300000001</v>
      </c>
      <c r="F170" s="91">
        <v>168173.43935</v>
      </c>
      <c r="G170" s="92">
        <v>172587953</v>
      </c>
      <c r="H170" s="92">
        <v>168173439.34999999</v>
      </c>
    </row>
    <row r="171" spans="1:8" ht="14.25" customHeight="1">
      <c r="A171" s="33" t="s">
        <v>536</v>
      </c>
      <c r="B171" s="90" t="s">
        <v>537</v>
      </c>
      <c r="C171" s="90" t="s">
        <v>319</v>
      </c>
      <c r="D171" s="90" t="s">
        <v>227</v>
      </c>
      <c r="E171" s="91">
        <v>848495.51</v>
      </c>
      <c r="F171" s="91">
        <v>839362.21445000009</v>
      </c>
      <c r="G171" s="92">
        <v>848495510</v>
      </c>
      <c r="H171" s="92">
        <v>839362214.45000005</v>
      </c>
    </row>
    <row r="172" spans="1:8" ht="48">
      <c r="A172" s="33" t="s">
        <v>538</v>
      </c>
      <c r="B172" s="90" t="s">
        <v>539</v>
      </c>
      <c r="C172" s="90" t="s">
        <v>319</v>
      </c>
      <c r="D172" s="90" t="s">
        <v>227</v>
      </c>
      <c r="E172" s="91">
        <v>16989.340260000001</v>
      </c>
      <c r="F172" s="91">
        <v>16531.327249999998</v>
      </c>
      <c r="G172" s="92">
        <v>16989340.260000002</v>
      </c>
      <c r="H172" s="92">
        <v>16531327.25</v>
      </c>
    </row>
    <row r="173" spans="1:8" ht="36">
      <c r="A173" s="33" t="s">
        <v>540</v>
      </c>
      <c r="B173" s="90" t="s">
        <v>541</v>
      </c>
      <c r="C173" s="90" t="s">
        <v>521</v>
      </c>
      <c r="D173" s="90" t="s">
        <v>227</v>
      </c>
      <c r="E173" s="91">
        <v>341262.84500999999</v>
      </c>
      <c r="F173" s="91">
        <v>340347.10467000003</v>
      </c>
      <c r="G173" s="92">
        <v>341262845.00999999</v>
      </c>
      <c r="H173" s="92">
        <v>340347104.67000002</v>
      </c>
    </row>
    <row r="174" spans="1:8" ht="48">
      <c r="A174" s="33" t="s">
        <v>542</v>
      </c>
      <c r="B174" s="90" t="s">
        <v>543</v>
      </c>
      <c r="C174" s="90" t="s">
        <v>521</v>
      </c>
      <c r="D174" s="90" t="s">
        <v>227</v>
      </c>
      <c r="E174" s="91">
        <v>403767.42281000002</v>
      </c>
      <c r="F174" s="91">
        <v>365282.87270000001</v>
      </c>
      <c r="G174" s="92">
        <v>403767422.81</v>
      </c>
      <c r="H174" s="92">
        <v>365282872.69999999</v>
      </c>
    </row>
    <row r="175" spans="1:8" ht="24">
      <c r="A175" s="33" t="s">
        <v>544</v>
      </c>
      <c r="B175" s="90" t="s">
        <v>545</v>
      </c>
      <c r="C175" s="90" t="s">
        <v>521</v>
      </c>
      <c r="D175" s="90" t="s">
        <v>227</v>
      </c>
      <c r="E175" s="91">
        <v>4526.3</v>
      </c>
      <c r="F175" s="91">
        <v>4526.3</v>
      </c>
      <c r="G175" s="92">
        <v>4526300</v>
      </c>
      <c r="H175" s="92">
        <v>4526300</v>
      </c>
    </row>
    <row r="176" spans="1:8" ht="36">
      <c r="A176" s="33" t="s">
        <v>546</v>
      </c>
      <c r="B176" s="90" t="s">
        <v>547</v>
      </c>
      <c r="C176" s="90" t="s">
        <v>521</v>
      </c>
      <c r="D176" s="90" t="s">
        <v>227</v>
      </c>
      <c r="E176" s="91">
        <v>47</v>
      </c>
      <c r="F176" s="91">
        <v>0</v>
      </c>
      <c r="G176" s="92">
        <v>47000</v>
      </c>
      <c r="H176" s="92">
        <v>0</v>
      </c>
    </row>
    <row r="177" spans="1:8" ht="36">
      <c r="A177" s="33" t="s">
        <v>548</v>
      </c>
      <c r="B177" s="90" t="s">
        <v>549</v>
      </c>
      <c r="C177" s="90" t="s">
        <v>521</v>
      </c>
      <c r="D177" s="90" t="s">
        <v>227</v>
      </c>
      <c r="E177" s="91">
        <v>151046.06</v>
      </c>
      <c r="F177" s="91">
        <v>150825.82927000002</v>
      </c>
      <c r="G177" s="92">
        <v>151046060</v>
      </c>
      <c r="H177" s="92">
        <v>150825829.27000001</v>
      </c>
    </row>
    <row r="178" spans="1:8" ht="24">
      <c r="A178" s="33" t="s">
        <v>550</v>
      </c>
      <c r="B178" s="90" t="s">
        <v>551</v>
      </c>
      <c r="C178" s="90" t="s">
        <v>521</v>
      </c>
      <c r="D178" s="90" t="s">
        <v>227</v>
      </c>
      <c r="E178" s="91">
        <v>330643.58199999999</v>
      </c>
      <c r="F178" s="91">
        <v>330296.81205000001</v>
      </c>
      <c r="G178" s="92">
        <v>330643582</v>
      </c>
      <c r="H178" s="92">
        <v>330296812.05000001</v>
      </c>
    </row>
    <row r="179" spans="1:8">
      <c r="A179" s="33" t="s">
        <v>552</v>
      </c>
      <c r="B179" s="90" t="s">
        <v>553</v>
      </c>
      <c r="C179" s="90" t="s">
        <v>521</v>
      </c>
      <c r="D179" s="90" t="s">
        <v>227</v>
      </c>
      <c r="E179" s="91">
        <v>103602.63227</v>
      </c>
      <c r="F179" s="91">
        <v>103367.36570000001</v>
      </c>
      <c r="G179" s="92">
        <v>103602632.27</v>
      </c>
      <c r="H179" s="92">
        <v>103367365.7</v>
      </c>
    </row>
    <row r="180" spans="1:8">
      <c r="A180" s="33" t="s">
        <v>554</v>
      </c>
      <c r="B180" s="90" t="s">
        <v>555</v>
      </c>
      <c r="C180" s="90" t="s">
        <v>521</v>
      </c>
      <c r="D180" s="90" t="s">
        <v>227</v>
      </c>
      <c r="E180" s="91">
        <v>64892.622320000002</v>
      </c>
      <c r="F180" s="91">
        <v>64866.146209999999</v>
      </c>
      <c r="G180" s="92">
        <v>64892622.32</v>
      </c>
      <c r="H180" s="92">
        <v>64866146.210000001</v>
      </c>
    </row>
    <row r="181" spans="1:8">
      <c r="A181" s="33" t="s">
        <v>556</v>
      </c>
      <c r="B181" s="90" t="s">
        <v>557</v>
      </c>
      <c r="C181" s="90" t="s">
        <v>521</v>
      </c>
      <c r="D181" s="90" t="s">
        <v>227</v>
      </c>
      <c r="E181" s="91">
        <v>162148.32741</v>
      </c>
      <c r="F181" s="91">
        <v>162063.30013999998</v>
      </c>
      <c r="G181" s="92">
        <v>162148327.41</v>
      </c>
      <c r="H181" s="92">
        <v>162063300.13999999</v>
      </c>
    </row>
    <row r="182" spans="1:8" ht="24">
      <c r="A182" s="33" t="s">
        <v>558</v>
      </c>
      <c r="B182" s="90" t="s">
        <v>559</v>
      </c>
      <c r="C182" s="90" t="s">
        <v>226</v>
      </c>
      <c r="D182" s="90" t="s">
        <v>227</v>
      </c>
      <c r="E182" s="91">
        <v>81687.900420000005</v>
      </c>
      <c r="F182" s="91">
        <v>26260.47422</v>
      </c>
      <c r="G182" s="92">
        <v>81687900.420000002</v>
      </c>
      <c r="H182" s="92">
        <v>26260474.219999999</v>
      </c>
    </row>
    <row r="183" spans="1:8" ht="24">
      <c r="A183" s="33" t="s">
        <v>560</v>
      </c>
      <c r="B183" s="90" t="s">
        <v>561</v>
      </c>
      <c r="C183" s="90" t="s">
        <v>226</v>
      </c>
      <c r="D183" s="90" t="s">
        <v>227</v>
      </c>
      <c r="E183" s="91">
        <v>79859.600420000002</v>
      </c>
      <c r="F183" s="91">
        <v>24432.22422</v>
      </c>
      <c r="G183" s="92">
        <v>79859600.420000002</v>
      </c>
      <c r="H183" s="92">
        <v>24432224.219999999</v>
      </c>
    </row>
    <row r="184" spans="1:8" ht="24">
      <c r="A184" s="33" t="s">
        <v>562</v>
      </c>
      <c r="B184" s="90" t="s">
        <v>563</v>
      </c>
      <c r="C184" s="90" t="s">
        <v>226</v>
      </c>
      <c r="D184" s="90" t="s">
        <v>227</v>
      </c>
      <c r="E184" s="91">
        <v>11111.444170000001</v>
      </c>
      <c r="F184" s="91">
        <v>5126.82935</v>
      </c>
      <c r="G184" s="92">
        <v>11111444.17</v>
      </c>
      <c r="H184" s="92">
        <v>5126829.3499999996</v>
      </c>
    </row>
    <row r="185" spans="1:8">
      <c r="A185" s="33" t="s">
        <v>564</v>
      </c>
      <c r="B185" s="90" t="s">
        <v>565</v>
      </c>
      <c r="C185" s="90" t="s">
        <v>226</v>
      </c>
      <c r="D185" s="90" t="s">
        <v>227</v>
      </c>
      <c r="E185" s="91">
        <v>15335.049000000001</v>
      </c>
      <c r="F185" s="91">
        <v>15335.049000000001</v>
      </c>
      <c r="G185" s="92">
        <v>15335049</v>
      </c>
      <c r="H185" s="92">
        <v>15335049</v>
      </c>
    </row>
    <row r="186" spans="1:8">
      <c r="A186" s="33" t="s">
        <v>566</v>
      </c>
      <c r="B186" s="90" t="s">
        <v>567</v>
      </c>
      <c r="C186" s="90" t="s">
        <v>226</v>
      </c>
      <c r="D186" s="90" t="s">
        <v>227</v>
      </c>
      <c r="E186" s="91">
        <v>12081501.191049999</v>
      </c>
      <c r="F186" s="91">
        <v>9824128.5487799998</v>
      </c>
      <c r="G186" s="92">
        <v>12081501191.049999</v>
      </c>
      <c r="H186" s="92">
        <v>9824128548.7800007</v>
      </c>
    </row>
    <row r="187" spans="1:8">
      <c r="A187" s="33" t="s">
        <v>568</v>
      </c>
      <c r="B187" s="90" t="s">
        <v>569</v>
      </c>
      <c r="C187" s="90" t="s">
        <v>226</v>
      </c>
      <c r="D187" s="90" t="s">
        <v>227</v>
      </c>
      <c r="E187" s="91">
        <v>2049302.3934200001</v>
      </c>
      <c r="F187" s="91">
        <v>1437802.73229</v>
      </c>
      <c r="G187" s="92">
        <v>2049302393.4200001</v>
      </c>
      <c r="H187" s="92">
        <v>1437802732.29</v>
      </c>
    </row>
    <row r="188" spans="1:8" ht="36">
      <c r="A188" s="33" t="s">
        <v>570</v>
      </c>
      <c r="B188" s="90" t="s">
        <v>571</v>
      </c>
      <c r="C188" s="90" t="s">
        <v>226</v>
      </c>
      <c r="D188" s="90" t="s">
        <v>227</v>
      </c>
      <c r="E188" s="91">
        <v>4449164.77477</v>
      </c>
      <c r="F188" s="91">
        <v>4430349.9857099997</v>
      </c>
      <c r="G188" s="92">
        <v>4449164774.7700005</v>
      </c>
      <c r="H188" s="92">
        <v>4430349985.71</v>
      </c>
    </row>
    <row r="189" spans="1:8">
      <c r="A189" s="33" t="s">
        <v>572</v>
      </c>
      <c r="B189" s="90" t="s">
        <v>573</v>
      </c>
      <c r="C189" s="90" t="s">
        <v>226</v>
      </c>
      <c r="D189" s="90" t="s">
        <v>227</v>
      </c>
      <c r="E189" s="91">
        <v>48476069.484269999</v>
      </c>
      <c r="F189" s="91">
        <v>46554428.289180003</v>
      </c>
      <c r="G189" s="92">
        <v>48476069484.269997</v>
      </c>
      <c r="H189" s="92">
        <v>46554428289.18</v>
      </c>
    </row>
    <row r="190" spans="1:8">
      <c r="A190" s="33" t="s">
        <v>574</v>
      </c>
      <c r="B190" s="90" t="s">
        <v>575</v>
      </c>
      <c r="C190" s="90" t="s">
        <v>226</v>
      </c>
      <c r="D190" s="90" t="s">
        <v>227</v>
      </c>
      <c r="E190" s="91">
        <v>0</v>
      </c>
      <c r="F190" s="91">
        <v>928351.8811900001</v>
      </c>
      <c r="G190" s="93">
        <v>0</v>
      </c>
      <c r="H190" s="92">
        <v>928351881.19000006</v>
      </c>
    </row>
    <row r="191" spans="1:8">
      <c r="A191" s="33" t="s">
        <v>576</v>
      </c>
      <c r="B191" s="90" t="s">
        <v>577</v>
      </c>
      <c r="C191" s="90" t="s">
        <v>226</v>
      </c>
      <c r="D191" s="90" t="s">
        <v>227</v>
      </c>
      <c r="E191" s="91">
        <v>0</v>
      </c>
      <c r="F191" s="91">
        <v>1522364.44967</v>
      </c>
      <c r="G191" s="93">
        <v>0</v>
      </c>
      <c r="H191" s="92">
        <v>1522364449.6700001</v>
      </c>
    </row>
    <row r="192" spans="1:8">
      <c r="A192" s="33" t="s">
        <v>578</v>
      </c>
      <c r="B192" s="90" t="s">
        <v>579</v>
      </c>
      <c r="C192" s="90" t="s">
        <v>226</v>
      </c>
      <c r="D192" s="90" t="s">
        <v>227</v>
      </c>
      <c r="E192" s="91">
        <v>0</v>
      </c>
      <c r="F192" s="91">
        <v>0</v>
      </c>
      <c r="G192" s="93">
        <v>0</v>
      </c>
      <c r="H192" s="92">
        <v>0</v>
      </c>
    </row>
    <row r="193" spans="1:8">
      <c r="A193" s="33" t="s">
        <v>580</v>
      </c>
      <c r="B193" s="90" t="s">
        <v>581</v>
      </c>
      <c r="C193" s="90" t="s">
        <v>226</v>
      </c>
      <c r="D193" s="90" t="s">
        <v>227</v>
      </c>
      <c r="E193" s="91">
        <v>0</v>
      </c>
      <c r="F193" s="91">
        <v>3148838.7461399999</v>
      </c>
      <c r="G193" s="93">
        <v>0</v>
      </c>
      <c r="H193" s="92">
        <v>3148838746.1399999</v>
      </c>
    </row>
    <row r="194" spans="1:8">
      <c r="A194" s="33" t="s">
        <v>582</v>
      </c>
      <c r="B194" s="90" t="s">
        <v>583</v>
      </c>
      <c r="C194" s="90" t="s">
        <v>226</v>
      </c>
      <c r="D194" s="90" t="s">
        <v>227</v>
      </c>
      <c r="E194" s="91">
        <v>0</v>
      </c>
      <c r="F194" s="91">
        <v>74926.557480000003</v>
      </c>
      <c r="G194" s="93">
        <v>0</v>
      </c>
      <c r="H194" s="92">
        <v>74926557.480000004</v>
      </c>
    </row>
    <row r="195" spans="1:8" ht="48">
      <c r="A195" s="33" t="s">
        <v>584</v>
      </c>
      <c r="B195" s="90" t="s">
        <v>585</v>
      </c>
      <c r="C195" s="90" t="s">
        <v>226</v>
      </c>
      <c r="D195" s="90" t="s">
        <v>227</v>
      </c>
      <c r="E195" s="91">
        <v>0</v>
      </c>
      <c r="F195" s="91">
        <v>69982.689259999999</v>
      </c>
      <c r="G195" s="93">
        <v>0</v>
      </c>
      <c r="H195" s="92">
        <v>69982689.260000005</v>
      </c>
    </row>
    <row r="196" spans="1:8">
      <c r="A196" s="33" t="s">
        <v>586</v>
      </c>
      <c r="B196" s="90" t="s">
        <v>587</v>
      </c>
      <c r="C196" s="90" t="s">
        <v>226</v>
      </c>
      <c r="D196" s="90" t="s">
        <v>588</v>
      </c>
      <c r="E196" s="91">
        <v>0</v>
      </c>
      <c r="F196" s="91">
        <v>836180.42166999995</v>
      </c>
      <c r="G196" s="93">
        <v>0</v>
      </c>
      <c r="H196" s="92">
        <v>836180421.66999996</v>
      </c>
    </row>
    <row r="197" spans="1:8" ht="36">
      <c r="A197" s="33" t="s">
        <v>589</v>
      </c>
      <c r="B197" s="90" t="s">
        <v>590</v>
      </c>
      <c r="C197" s="90" t="s">
        <v>226</v>
      </c>
      <c r="D197" s="90" t="s">
        <v>588</v>
      </c>
      <c r="E197" s="91">
        <v>0</v>
      </c>
      <c r="F197" s="91">
        <v>393.13883000000004</v>
      </c>
      <c r="G197" s="93">
        <v>0</v>
      </c>
      <c r="H197" s="92">
        <v>393138.83</v>
      </c>
    </row>
    <row r="198" spans="1:8" ht="36">
      <c r="A198" s="33" t="s">
        <v>591</v>
      </c>
      <c r="B198" s="90" t="s">
        <v>592</v>
      </c>
      <c r="C198" s="90" t="s">
        <v>226</v>
      </c>
      <c r="D198" s="90" t="s">
        <v>588</v>
      </c>
      <c r="E198" s="91">
        <v>0</v>
      </c>
      <c r="F198" s="91">
        <v>10946.898539999998</v>
      </c>
      <c r="G198" s="93">
        <v>0</v>
      </c>
      <c r="H198" s="92">
        <v>10946898.539999999</v>
      </c>
    </row>
    <row r="199" spans="1:8" ht="48">
      <c r="A199" s="33" t="s">
        <v>593</v>
      </c>
      <c r="B199" s="90" t="s">
        <v>594</v>
      </c>
      <c r="C199" s="90" t="s">
        <v>226</v>
      </c>
      <c r="D199" s="90" t="s">
        <v>588</v>
      </c>
      <c r="E199" s="91">
        <v>0</v>
      </c>
      <c r="F199" s="91">
        <v>29586.102940000001</v>
      </c>
      <c r="G199" s="93">
        <v>0</v>
      </c>
      <c r="H199" s="92">
        <v>29586102.940000001</v>
      </c>
    </row>
    <row r="200" spans="1:8" ht="24">
      <c r="A200" s="33" t="s">
        <v>595</v>
      </c>
      <c r="B200" s="90" t="s">
        <v>596</v>
      </c>
      <c r="C200" s="90" t="s">
        <v>226</v>
      </c>
      <c r="D200" s="90" t="s">
        <v>588</v>
      </c>
      <c r="E200" s="91">
        <v>0</v>
      </c>
      <c r="F200" s="91">
        <v>640.71755000000007</v>
      </c>
      <c r="G200" s="93">
        <v>0</v>
      </c>
      <c r="H200" s="92">
        <v>640717.55000000005</v>
      </c>
    </row>
    <row r="201" spans="1:8">
      <c r="A201" s="33" t="s">
        <v>597</v>
      </c>
      <c r="B201" s="90" t="s">
        <v>598</v>
      </c>
      <c r="C201" s="90" t="s">
        <v>226</v>
      </c>
      <c r="D201" s="90" t="s">
        <v>588</v>
      </c>
      <c r="E201" s="91">
        <v>0</v>
      </c>
      <c r="F201" s="91">
        <v>25618.813600000001</v>
      </c>
      <c r="G201" s="93">
        <v>0</v>
      </c>
      <c r="H201" s="92">
        <v>25618813.600000001</v>
      </c>
    </row>
    <row r="202" spans="1:8">
      <c r="A202" s="33" t="s">
        <v>599</v>
      </c>
      <c r="B202" s="90" t="s">
        <v>600</v>
      </c>
      <c r="C202" s="90" t="s">
        <v>226</v>
      </c>
      <c r="D202" s="90" t="s">
        <v>588</v>
      </c>
      <c r="E202" s="91">
        <v>0</v>
      </c>
      <c r="F202" s="91">
        <v>3936.6127200000001</v>
      </c>
      <c r="G202" s="93">
        <v>0</v>
      </c>
      <c r="H202" s="92">
        <v>3936612.72</v>
      </c>
    </row>
    <row r="203" spans="1:8">
      <c r="A203" s="33" t="s">
        <v>601</v>
      </c>
      <c r="B203" s="90" t="s">
        <v>602</v>
      </c>
      <c r="C203" s="90" t="s">
        <v>226</v>
      </c>
      <c r="D203" s="90" t="s">
        <v>588</v>
      </c>
      <c r="E203" s="91">
        <v>0</v>
      </c>
      <c r="F203" s="91">
        <v>93541.760209999993</v>
      </c>
      <c r="G203" s="93">
        <v>0</v>
      </c>
      <c r="H203" s="92">
        <v>93541760.209999993</v>
      </c>
    </row>
    <row r="204" spans="1:8">
      <c r="A204" s="33" t="s">
        <v>603</v>
      </c>
      <c r="B204" s="90" t="s">
        <v>604</v>
      </c>
      <c r="C204" s="90" t="s">
        <v>226</v>
      </c>
      <c r="D204" s="90" t="s">
        <v>452</v>
      </c>
      <c r="E204" s="91">
        <v>0</v>
      </c>
      <c r="F204" s="91">
        <v>543820.74974999996</v>
      </c>
      <c r="G204" s="93">
        <v>0</v>
      </c>
      <c r="H204" s="92">
        <v>543820749.75</v>
      </c>
    </row>
    <row r="205" spans="1:8" ht="24">
      <c r="A205" s="33" t="s">
        <v>605</v>
      </c>
      <c r="B205" s="90" t="s">
        <v>606</v>
      </c>
      <c r="C205" s="90" t="s">
        <v>226</v>
      </c>
      <c r="D205" s="90" t="s">
        <v>452</v>
      </c>
      <c r="E205" s="91">
        <v>0</v>
      </c>
      <c r="F205" s="91">
        <v>289092.91342</v>
      </c>
      <c r="G205" s="93">
        <v>0</v>
      </c>
      <c r="H205" s="92">
        <v>289092913.42000002</v>
      </c>
    </row>
    <row r="206" spans="1:8" ht="24">
      <c r="A206" s="33" t="s">
        <v>607</v>
      </c>
      <c r="B206" s="90" t="s">
        <v>608</v>
      </c>
      <c r="C206" s="90" t="s">
        <v>226</v>
      </c>
      <c r="D206" s="90" t="s">
        <v>452</v>
      </c>
      <c r="E206" s="91">
        <v>0</v>
      </c>
      <c r="F206" s="91">
        <v>13451.87442</v>
      </c>
      <c r="G206" s="93">
        <v>0</v>
      </c>
      <c r="H206" s="92">
        <v>13451874.42</v>
      </c>
    </row>
    <row r="207" spans="1:8" ht="24">
      <c r="A207" s="33" t="s">
        <v>609</v>
      </c>
      <c r="B207" s="90" t="s">
        <v>610</v>
      </c>
      <c r="C207" s="90" t="s">
        <v>226</v>
      </c>
      <c r="D207" s="90" t="s">
        <v>452</v>
      </c>
      <c r="E207" s="91">
        <v>0</v>
      </c>
      <c r="F207" s="91">
        <v>6741.5711500000007</v>
      </c>
      <c r="G207" s="93">
        <v>0</v>
      </c>
      <c r="H207" s="92">
        <v>6741571.1500000004</v>
      </c>
    </row>
    <row r="208" spans="1:8">
      <c r="A208" s="33" t="s">
        <v>611</v>
      </c>
      <c r="B208" s="90" t="s">
        <v>612</v>
      </c>
      <c r="C208" s="90" t="s">
        <v>226</v>
      </c>
      <c r="D208" s="90" t="s">
        <v>452</v>
      </c>
      <c r="E208" s="91">
        <v>0</v>
      </c>
      <c r="F208" s="91">
        <v>3760.2876099999999</v>
      </c>
      <c r="G208" s="93">
        <v>0</v>
      </c>
      <c r="H208" s="92">
        <v>3760287.61</v>
      </c>
    </row>
    <row r="209" spans="1:8">
      <c r="A209" s="33" t="s">
        <v>613</v>
      </c>
      <c r="B209" s="90" t="s">
        <v>614</v>
      </c>
      <c r="C209" s="90" t="s">
        <v>226</v>
      </c>
      <c r="D209" s="90" t="s">
        <v>452</v>
      </c>
      <c r="E209" s="91">
        <v>0</v>
      </c>
      <c r="F209" s="91">
        <v>692.71948999999995</v>
      </c>
      <c r="G209" s="93">
        <v>0</v>
      </c>
      <c r="H209" s="92">
        <v>692719.49</v>
      </c>
    </row>
    <row r="210" spans="1:8" ht="24">
      <c r="A210" s="33" t="s">
        <v>615</v>
      </c>
      <c r="B210" s="90" t="s">
        <v>616</v>
      </c>
      <c r="C210" s="90" t="s">
        <v>226</v>
      </c>
      <c r="D210" s="90" t="s">
        <v>227</v>
      </c>
      <c r="E210" s="91">
        <v>0</v>
      </c>
      <c r="F210" s="91">
        <v>99904.696859999996</v>
      </c>
      <c r="G210" s="93">
        <v>0</v>
      </c>
      <c r="H210" s="92">
        <v>99904696.859999999</v>
      </c>
    </row>
    <row r="211" spans="1:8">
      <c r="A211" s="33" t="s">
        <v>617</v>
      </c>
      <c r="B211" s="90" t="s">
        <v>618</v>
      </c>
      <c r="C211" s="90" t="s">
        <v>226</v>
      </c>
      <c r="D211" s="90" t="s">
        <v>227</v>
      </c>
      <c r="E211" s="91">
        <v>5752022.85305</v>
      </c>
      <c r="F211" s="91">
        <v>4439190.1184200002</v>
      </c>
      <c r="G211" s="92">
        <v>5752022853.0500002</v>
      </c>
      <c r="H211" s="92">
        <v>4439190118.4200001</v>
      </c>
    </row>
    <row r="212" spans="1:8">
      <c r="A212" s="33" t="s">
        <v>619</v>
      </c>
      <c r="B212" s="90" t="s">
        <v>620</v>
      </c>
      <c r="C212" s="90" t="s">
        <v>226</v>
      </c>
      <c r="D212" s="90" t="s">
        <v>227</v>
      </c>
      <c r="E212" s="91">
        <v>434866.02498000005</v>
      </c>
      <c r="F212" s="91">
        <v>280993.05774999998</v>
      </c>
      <c r="G212" s="92">
        <v>434866024.98000002</v>
      </c>
      <c r="H212" s="92">
        <v>280993057.75</v>
      </c>
    </row>
    <row r="213" spans="1:8" ht="13.5" customHeight="1">
      <c r="A213" s="33" t="s">
        <v>621</v>
      </c>
      <c r="B213" s="90" t="s">
        <v>622</v>
      </c>
      <c r="C213" s="90" t="s">
        <v>226</v>
      </c>
      <c r="D213" s="90" t="s">
        <v>227</v>
      </c>
      <c r="E213" s="91">
        <v>116265.80717</v>
      </c>
      <c r="F213" s="91">
        <v>83324.172120000003</v>
      </c>
      <c r="G213" s="92">
        <v>116265807.17</v>
      </c>
      <c r="H213" s="92">
        <v>83324172.120000005</v>
      </c>
    </row>
    <row r="214" spans="1:8">
      <c r="A214" s="33" t="s">
        <v>623</v>
      </c>
      <c r="B214" s="90" t="s">
        <v>624</v>
      </c>
      <c r="C214" s="90" t="s">
        <v>226</v>
      </c>
      <c r="D214" s="90" t="s">
        <v>227</v>
      </c>
      <c r="E214" s="91">
        <v>1621429.0925799999</v>
      </c>
      <c r="F214" s="91">
        <v>1416380.9217999999</v>
      </c>
      <c r="G214" s="92">
        <v>1621429092.5799999</v>
      </c>
      <c r="H214" s="92">
        <v>1416380921.8</v>
      </c>
    </row>
    <row r="215" spans="1:8">
      <c r="A215" s="33" t="s">
        <v>625</v>
      </c>
      <c r="B215" s="90" t="s">
        <v>626</v>
      </c>
      <c r="C215" s="90" t="s">
        <v>226</v>
      </c>
      <c r="D215" s="90" t="s">
        <v>227</v>
      </c>
      <c r="E215" s="91">
        <v>1126738.83972</v>
      </c>
      <c r="F215" s="91">
        <v>965840.13337000005</v>
      </c>
      <c r="G215" s="92">
        <v>1126738839.72</v>
      </c>
      <c r="H215" s="92">
        <v>965840133.37</v>
      </c>
    </row>
    <row r="216" spans="1:8" ht="13.5" customHeight="1">
      <c r="A216" s="33" t="s">
        <v>621</v>
      </c>
      <c r="B216" s="90" t="s">
        <v>627</v>
      </c>
      <c r="C216" s="90" t="s">
        <v>226</v>
      </c>
      <c r="D216" s="90" t="s">
        <v>227</v>
      </c>
      <c r="E216" s="91">
        <v>220323.05903999999</v>
      </c>
      <c r="F216" s="91">
        <v>210844.96046999999</v>
      </c>
      <c r="G216" s="92">
        <v>220323059.03999999</v>
      </c>
      <c r="H216" s="92">
        <v>210844960.47</v>
      </c>
    </row>
    <row r="217" spans="1:8" ht="24">
      <c r="A217" s="33" t="s">
        <v>628</v>
      </c>
      <c r="B217" s="90" t="s">
        <v>629</v>
      </c>
      <c r="C217" s="90" t="s">
        <v>226</v>
      </c>
      <c r="D217" s="90" t="s">
        <v>227</v>
      </c>
      <c r="E217" s="91">
        <v>11420130.801510001</v>
      </c>
      <c r="F217" s="91">
        <v>11315899.143930001</v>
      </c>
      <c r="G217" s="92">
        <v>11420130801.51</v>
      </c>
      <c r="H217" s="92">
        <v>11315899143.93</v>
      </c>
    </row>
    <row r="218" spans="1:8">
      <c r="A218" s="33" t="s">
        <v>630</v>
      </c>
      <c r="B218" s="90" t="s">
        <v>631</v>
      </c>
      <c r="C218" s="90" t="s">
        <v>135</v>
      </c>
      <c r="D218" s="90" t="s">
        <v>227</v>
      </c>
      <c r="E218" s="91">
        <v>7757730.1562799998</v>
      </c>
      <c r="F218" s="91">
        <v>7709637.70101</v>
      </c>
      <c r="G218" s="92">
        <v>7757730156.2799997</v>
      </c>
      <c r="H218" s="92">
        <v>7709637701.0100002</v>
      </c>
    </row>
    <row r="219" spans="1:8">
      <c r="A219" s="33" t="s">
        <v>625</v>
      </c>
      <c r="B219" s="90" t="s">
        <v>632</v>
      </c>
      <c r="C219" s="90" t="s">
        <v>135</v>
      </c>
      <c r="D219" s="90" t="s">
        <v>227</v>
      </c>
      <c r="E219" s="91">
        <v>6807164.5373299997</v>
      </c>
      <c r="F219" s="91">
        <v>6771280.6518799998</v>
      </c>
      <c r="G219" s="92">
        <v>6807164537.3299999</v>
      </c>
      <c r="H219" s="92">
        <v>6771280651.8800001</v>
      </c>
    </row>
    <row r="220" spans="1:8">
      <c r="A220" s="33" t="s">
        <v>633</v>
      </c>
      <c r="B220" s="90" t="s">
        <v>634</v>
      </c>
      <c r="C220" s="90" t="s">
        <v>135</v>
      </c>
      <c r="D220" s="90" t="s">
        <v>227</v>
      </c>
      <c r="E220" s="91">
        <v>647761.99664000003</v>
      </c>
      <c r="F220" s="91">
        <v>644758.15324000001</v>
      </c>
      <c r="G220" s="92">
        <v>647761996.63999999</v>
      </c>
      <c r="H220" s="92">
        <v>644758153.24000001</v>
      </c>
    </row>
    <row r="221" spans="1:8">
      <c r="A221" s="33" t="s">
        <v>635</v>
      </c>
      <c r="B221" s="90" t="s">
        <v>636</v>
      </c>
      <c r="C221" s="90" t="s">
        <v>147</v>
      </c>
      <c r="D221" s="90" t="s">
        <v>227</v>
      </c>
      <c r="E221" s="91">
        <v>815186.75309000001</v>
      </c>
      <c r="F221" s="91">
        <v>788837.86477999995</v>
      </c>
      <c r="G221" s="92">
        <v>815186753.09000003</v>
      </c>
      <c r="H221" s="92">
        <v>788837864.77999997</v>
      </c>
    </row>
    <row r="222" spans="1:8">
      <c r="A222" s="33" t="s">
        <v>625</v>
      </c>
      <c r="B222" s="90" t="s">
        <v>637</v>
      </c>
      <c r="C222" s="90" t="s">
        <v>147</v>
      </c>
      <c r="D222" s="90" t="s">
        <v>227</v>
      </c>
      <c r="E222" s="91">
        <v>623407.89165000001</v>
      </c>
      <c r="F222" s="91">
        <v>597191.60041999992</v>
      </c>
      <c r="G222" s="92">
        <v>623407891.64999998</v>
      </c>
      <c r="H222" s="92">
        <v>597191600.41999996</v>
      </c>
    </row>
    <row r="223" spans="1:8">
      <c r="A223" s="33" t="s">
        <v>633</v>
      </c>
      <c r="B223" s="90" t="s">
        <v>638</v>
      </c>
      <c r="C223" s="90" t="s">
        <v>147</v>
      </c>
      <c r="D223" s="90" t="s">
        <v>227</v>
      </c>
      <c r="E223" s="91">
        <v>164346.9964</v>
      </c>
      <c r="F223" s="91">
        <v>164341.01599000001</v>
      </c>
      <c r="G223" s="92">
        <v>164346996.40000001</v>
      </c>
      <c r="H223" s="92">
        <v>164341015.99000001</v>
      </c>
    </row>
    <row r="224" spans="1:8">
      <c r="A224" s="33" t="s">
        <v>639</v>
      </c>
      <c r="B224" s="90" t="s">
        <v>640</v>
      </c>
      <c r="C224" s="90" t="s">
        <v>475</v>
      </c>
      <c r="D224" s="90" t="s">
        <v>227</v>
      </c>
      <c r="E224" s="91">
        <v>861554.70458999998</v>
      </c>
      <c r="F224" s="91">
        <v>847459.07848000003</v>
      </c>
      <c r="G224" s="92">
        <v>861554704.59000003</v>
      </c>
      <c r="H224" s="92">
        <v>847459078.48000002</v>
      </c>
    </row>
    <row r="225" spans="1:8">
      <c r="A225" s="33" t="s">
        <v>641</v>
      </c>
      <c r="B225" s="90" t="s">
        <v>642</v>
      </c>
      <c r="C225" s="90" t="s">
        <v>475</v>
      </c>
      <c r="D225" s="90" t="s">
        <v>227</v>
      </c>
      <c r="E225" s="91">
        <v>845167.69316999998</v>
      </c>
      <c r="F225" s="91">
        <v>831072.06705999991</v>
      </c>
      <c r="G225" s="92">
        <v>845167693.16999996</v>
      </c>
      <c r="H225" s="92">
        <v>831072067.05999994</v>
      </c>
    </row>
    <row r="226" spans="1:8">
      <c r="A226" s="33" t="s">
        <v>633</v>
      </c>
      <c r="B226" s="90" t="s">
        <v>643</v>
      </c>
      <c r="C226" s="90" t="s">
        <v>475</v>
      </c>
      <c r="D226" s="90" t="s">
        <v>227</v>
      </c>
      <c r="E226" s="91">
        <v>16387.011419999999</v>
      </c>
      <c r="F226" s="91">
        <v>16387.011419999999</v>
      </c>
      <c r="G226" s="92">
        <v>16387011.42</v>
      </c>
      <c r="H226" s="92">
        <v>16387011.42</v>
      </c>
    </row>
    <row r="227" spans="1:8">
      <c r="A227" s="33" t="s">
        <v>644</v>
      </c>
      <c r="B227" s="90" t="s">
        <v>645</v>
      </c>
      <c r="C227" s="90" t="s">
        <v>518</v>
      </c>
      <c r="D227" s="90" t="s">
        <v>227</v>
      </c>
      <c r="E227" s="91">
        <v>622192.79990999994</v>
      </c>
      <c r="F227" s="91">
        <v>621552.72744000005</v>
      </c>
      <c r="G227" s="92">
        <v>622192799.90999997</v>
      </c>
      <c r="H227" s="92">
        <v>621552727.44000006</v>
      </c>
    </row>
    <row r="228" spans="1:8">
      <c r="A228" s="33" t="s">
        <v>625</v>
      </c>
      <c r="B228" s="90" t="s">
        <v>646</v>
      </c>
      <c r="C228" s="90" t="s">
        <v>518</v>
      </c>
      <c r="D228" s="90" t="s">
        <v>227</v>
      </c>
      <c r="E228" s="91">
        <v>440488.60316</v>
      </c>
      <c r="F228" s="91">
        <v>439848.53075999999</v>
      </c>
      <c r="G228" s="92">
        <v>440488603.16000003</v>
      </c>
      <c r="H228" s="92">
        <v>439848530.75999999</v>
      </c>
    </row>
    <row r="229" spans="1:8">
      <c r="A229" s="33" t="s">
        <v>633</v>
      </c>
      <c r="B229" s="90" t="s">
        <v>647</v>
      </c>
      <c r="C229" s="90" t="s">
        <v>518</v>
      </c>
      <c r="D229" s="90" t="s">
        <v>227</v>
      </c>
      <c r="E229" s="91">
        <v>150137.3903</v>
      </c>
      <c r="F229" s="91">
        <v>150137.39022999999</v>
      </c>
      <c r="G229" s="92">
        <v>150137390.30000001</v>
      </c>
      <c r="H229" s="92">
        <v>150137390.22999999</v>
      </c>
    </row>
    <row r="230" spans="1:8">
      <c r="A230" s="33" t="s">
        <v>648</v>
      </c>
      <c r="B230" s="90" t="s">
        <v>649</v>
      </c>
      <c r="C230" s="90" t="s">
        <v>518</v>
      </c>
      <c r="D230" s="90" t="s">
        <v>227</v>
      </c>
      <c r="E230" s="91">
        <v>268706.80309</v>
      </c>
      <c r="F230" s="91">
        <v>266468.4129</v>
      </c>
      <c r="G230" s="92">
        <v>268706803.08999997</v>
      </c>
      <c r="H230" s="92">
        <v>266468412.90000001</v>
      </c>
    </row>
    <row r="231" spans="1:8">
      <c r="A231" s="33" t="s">
        <v>625</v>
      </c>
      <c r="B231" s="90" t="s">
        <v>650</v>
      </c>
      <c r="C231" s="90" t="s">
        <v>651</v>
      </c>
      <c r="D231" s="90" t="s">
        <v>227</v>
      </c>
      <c r="E231" s="91">
        <v>120904.90308</v>
      </c>
      <c r="F231" s="91">
        <v>119687.35978</v>
      </c>
      <c r="G231" s="92">
        <v>120904903.08</v>
      </c>
      <c r="H231" s="92">
        <v>119687359.78</v>
      </c>
    </row>
    <row r="232" spans="1:8">
      <c r="A232" s="33" t="s">
        <v>633</v>
      </c>
      <c r="B232" s="90" t="s">
        <v>652</v>
      </c>
      <c r="C232" s="90" t="s">
        <v>651</v>
      </c>
      <c r="D232" s="90" t="s">
        <v>227</v>
      </c>
      <c r="E232" s="91">
        <v>147801.90000999998</v>
      </c>
      <c r="F232" s="91">
        <v>146781.05312</v>
      </c>
      <c r="G232" s="92">
        <v>147801900.00999999</v>
      </c>
      <c r="H232" s="92">
        <v>146781053.12</v>
      </c>
    </row>
    <row r="233" spans="1:8">
      <c r="A233" s="33" t="s">
        <v>653</v>
      </c>
      <c r="B233" s="90" t="s">
        <v>654</v>
      </c>
      <c r="C233" s="90" t="s">
        <v>226</v>
      </c>
      <c r="D233" s="90" t="s">
        <v>227</v>
      </c>
      <c r="E233" s="91">
        <v>1094759.58455</v>
      </c>
      <c r="F233" s="91">
        <v>1081943.35932</v>
      </c>
      <c r="G233" s="92">
        <v>1094759584.55</v>
      </c>
      <c r="H233" s="92">
        <v>1081943359.3199999</v>
      </c>
    </row>
    <row r="234" spans="1:8">
      <c r="A234" s="33" t="s">
        <v>625</v>
      </c>
      <c r="B234" s="90" t="s">
        <v>655</v>
      </c>
      <c r="C234" s="90" t="s">
        <v>226</v>
      </c>
      <c r="D234" s="90" t="s">
        <v>227</v>
      </c>
      <c r="E234" s="91">
        <v>437821.45767000003</v>
      </c>
      <c r="F234" s="91">
        <v>431989.59262000001</v>
      </c>
      <c r="G234" s="92">
        <v>437821457.67000002</v>
      </c>
      <c r="H234" s="92">
        <v>431989592.62</v>
      </c>
    </row>
    <row r="235" spans="1:8">
      <c r="A235" s="33" t="s">
        <v>633</v>
      </c>
      <c r="B235" s="90" t="s">
        <v>656</v>
      </c>
      <c r="C235" s="90" t="s">
        <v>226</v>
      </c>
      <c r="D235" s="90" t="s">
        <v>227</v>
      </c>
      <c r="E235" s="91">
        <v>146001.54625000001</v>
      </c>
      <c r="F235" s="91">
        <v>144712.99421999999</v>
      </c>
      <c r="G235" s="92">
        <v>146001546.25</v>
      </c>
      <c r="H235" s="92">
        <v>144712994.22</v>
      </c>
    </row>
    <row r="236" spans="1:8">
      <c r="A236" s="33" t="s">
        <v>657</v>
      </c>
      <c r="B236" s="90" t="s">
        <v>658</v>
      </c>
      <c r="C236" s="90" t="s">
        <v>226</v>
      </c>
      <c r="D236" s="90" t="s">
        <v>227</v>
      </c>
      <c r="E236" s="91">
        <v>3588164.92649</v>
      </c>
      <c r="F236" s="91">
        <v>3404021.7974800002</v>
      </c>
      <c r="G236" s="92">
        <v>3588164926.4899998</v>
      </c>
      <c r="H236" s="92">
        <v>3404021797.48</v>
      </c>
    </row>
    <row r="237" spans="1:8">
      <c r="A237" s="33" t="s">
        <v>659</v>
      </c>
      <c r="B237" s="90" t="s">
        <v>660</v>
      </c>
      <c r="C237" s="90" t="s">
        <v>135</v>
      </c>
      <c r="D237" s="90" t="s">
        <v>227</v>
      </c>
      <c r="E237" s="91">
        <v>2415511.4264400001</v>
      </c>
      <c r="F237" s="91">
        <v>2318210.5416999999</v>
      </c>
      <c r="G237" s="92">
        <v>2415511426.4400001</v>
      </c>
      <c r="H237" s="92">
        <v>2318210541.6999998</v>
      </c>
    </row>
    <row r="238" spans="1:8">
      <c r="A238" s="33" t="s">
        <v>625</v>
      </c>
      <c r="B238" s="90" t="s">
        <v>661</v>
      </c>
      <c r="C238" s="90" t="s">
        <v>135</v>
      </c>
      <c r="D238" s="90" t="s">
        <v>227</v>
      </c>
      <c r="E238" s="91">
        <v>2107329.9657000001</v>
      </c>
      <c r="F238" s="91">
        <v>2036247.09519</v>
      </c>
      <c r="G238" s="92">
        <v>2107329965.7</v>
      </c>
      <c r="H238" s="92">
        <v>2036247095.1900001</v>
      </c>
    </row>
    <row r="239" spans="1:8">
      <c r="A239" s="33" t="s">
        <v>633</v>
      </c>
      <c r="B239" s="90" t="s">
        <v>662</v>
      </c>
      <c r="C239" s="90" t="s">
        <v>135</v>
      </c>
      <c r="D239" s="90" t="s">
        <v>227</v>
      </c>
      <c r="E239" s="91">
        <v>199451.39311</v>
      </c>
      <c r="F239" s="91">
        <v>188093.37502000001</v>
      </c>
      <c r="G239" s="92">
        <v>199451393.11000001</v>
      </c>
      <c r="H239" s="92">
        <v>188093375.02000001</v>
      </c>
    </row>
    <row r="240" spans="1:8">
      <c r="A240" s="33" t="s">
        <v>635</v>
      </c>
      <c r="B240" s="90" t="s">
        <v>663</v>
      </c>
      <c r="C240" s="90" t="s">
        <v>147</v>
      </c>
      <c r="D240" s="90" t="s">
        <v>227</v>
      </c>
      <c r="E240" s="91">
        <v>281164.77211000002</v>
      </c>
      <c r="F240" s="91">
        <v>234690.84542</v>
      </c>
      <c r="G240" s="92">
        <v>281164772.11000001</v>
      </c>
      <c r="H240" s="92">
        <v>234690845.41999999</v>
      </c>
    </row>
    <row r="241" spans="1:8">
      <c r="A241" s="33" t="s">
        <v>625</v>
      </c>
      <c r="B241" s="90" t="s">
        <v>664</v>
      </c>
      <c r="C241" s="90" t="s">
        <v>147</v>
      </c>
      <c r="D241" s="90" t="s">
        <v>227</v>
      </c>
      <c r="E241" s="91">
        <v>222370.76853999999</v>
      </c>
      <c r="F241" s="91">
        <v>179744.55494</v>
      </c>
      <c r="G241" s="92">
        <v>222370768.53999999</v>
      </c>
      <c r="H241" s="92">
        <v>179744554.94</v>
      </c>
    </row>
    <row r="242" spans="1:8">
      <c r="A242" s="33" t="s">
        <v>633</v>
      </c>
      <c r="B242" s="90" t="s">
        <v>665</v>
      </c>
      <c r="C242" s="90" t="s">
        <v>147</v>
      </c>
      <c r="D242" s="90" t="s">
        <v>227</v>
      </c>
      <c r="E242" s="91">
        <v>50119.484259999997</v>
      </c>
      <c r="F242" s="91">
        <v>47632.571640000002</v>
      </c>
      <c r="G242" s="92">
        <v>50119484.259999998</v>
      </c>
      <c r="H242" s="92">
        <v>47632571.640000001</v>
      </c>
    </row>
    <row r="243" spans="1:8">
      <c r="A243" s="33" t="s">
        <v>639</v>
      </c>
      <c r="B243" s="90" t="s">
        <v>666</v>
      </c>
      <c r="C243" s="90" t="s">
        <v>475</v>
      </c>
      <c r="D243" s="90" t="s">
        <v>227</v>
      </c>
      <c r="E243" s="91">
        <v>269350.76027999999</v>
      </c>
      <c r="F243" s="91">
        <v>264258.16883000004</v>
      </c>
      <c r="G243" s="92">
        <v>269350760.27999997</v>
      </c>
      <c r="H243" s="92">
        <v>264258168.83000001</v>
      </c>
    </row>
    <row r="244" spans="1:8">
      <c r="A244" s="33" t="s">
        <v>625</v>
      </c>
      <c r="B244" s="90" t="s">
        <v>667</v>
      </c>
      <c r="C244" s="90" t="s">
        <v>475</v>
      </c>
      <c r="D244" s="90" t="s">
        <v>227</v>
      </c>
      <c r="E244" s="91">
        <v>264536.96463</v>
      </c>
      <c r="F244" s="91">
        <v>259840.53372000001</v>
      </c>
      <c r="G244" s="92">
        <v>264536964.63</v>
      </c>
      <c r="H244" s="92">
        <v>259840533.72</v>
      </c>
    </row>
    <row r="245" spans="1:8">
      <c r="A245" s="33" t="s">
        <v>633</v>
      </c>
      <c r="B245" s="90" t="s">
        <v>668</v>
      </c>
      <c r="C245" s="90" t="s">
        <v>475</v>
      </c>
      <c r="D245" s="90" t="s">
        <v>227</v>
      </c>
      <c r="E245" s="91">
        <v>4813.79565</v>
      </c>
      <c r="F245" s="91">
        <v>4417.6351100000002</v>
      </c>
      <c r="G245" s="92">
        <v>4813795.6500000004</v>
      </c>
      <c r="H245" s="92">
        <v>4417635.1100000003</v>
      </c>
    </row>
    <row r="246" spans="1:8">
      <c r="A246" s="33" t="s">
        <v>644</v>
      </c>
      <c r="B246" s="90" t="s">
        <v>669</v>
      </c>
      <c r="C246" s="90" t="s">
        <v>518</v>
      </c>
      <c r="D246" s="90" t="s">
        <v>227</v>
      </c>
      <c r="E246" s="91">
        <v>189662.00715000002</v>
      </c>
      <c r="F246" s="91">
        <v>188653.59918000002</v>
      </c>
      <c r="G246" s="92">
        <v>189662007.15000001</v>
      </c>
      <c r="H246" s="92">
        <v>188653599.18000001</v>
      </c>
    </row>
    <row r="247" spans="1:8">
      <c r="A247" s="33" t="s">
        <v>625</v>
      </c>
      <c r="B247" s="90" t="s">
        <v>670</v>
      </c>
      <c r="C247" s="90" t="s">
        <v>518</v>
      </c>
      <c r="D247" s="90" t="s">
        <v>227</v>
      </c>
      <c r="E247" s="91">
        <v>131821.65776</v>
      </c>
      <c r="F247" s="91">
        <v>131126.73078000001</v>
      </c>
      <c r="G247" s="92">
        <v>131821657.76000001</v>
      </c>
      <c r="H247" s="92">
        <v>131126730.78</v>
      </c>
    </row>
    <row r="248" spans="1:8">
      <c r="A248" s="33" t="s">
        <v>633</v>
      </c>
      <c r="B248" s="90" t="s">
        <v>671</v>
      </c>
      <c r="C248" s="90" t="s">
        <v>518</v>
      </c>
      <c r="D248" s="90" t="s">
        <v>227</v>
      </c>
      <c r="E248" s="91">
        <v>47786.752919999999</v>
      </c>
      <c r="F248" s="91">
        <v>47593.902719999998</v>
      </c>
      <c r="G248" s="92">
        <v>47786752.920000002</v>
      </c>
      <c r="H248" s="92">
        <v>47593902.719999999</v>
      </c>
    </row>
    <row r="249" spans="1:8">
      <c r="A249" s="33" t="s">
        <v>648</v>
      </c>
      <c r="B249" s="90" t="s">
        <v>672</v>
      </c>
      <c r="C249" s="90" t="s">
        <v>651</v>
      </c>
      <c r="D249" s="90" t="s">
        <v>227</v>
      </c>
      <c r="E249" s="91">
        <v>82710.616859999995</v>
      </c>
      <c r="F249" s="91">
        <v>78083.584599999987</v>
      </c>
      <c r="G249" s="92">
        <v>82710616.859999999</v>
      </c>
      <c r="H249" s="92">
        <v>78083584.599999994</v>
      </c>
    </row>
    <row r="250" spans="1:8">
      <c r="A250" s="33" t="s">
        <v>625</v>
      </c>
      <c r="B250" s="90" t="s">
        <v>673</v>
      </c>
      <c r="C250" s="90" t="s">
        <v>651</v>
      </c>
      <c r="D250" s="90" t="s">
        <v>227</v>
      </c>
      <c r="E250" s="91">
        <v>37704.839449999999</v>
      </c>
      <c r="F250" s="91">
        <v>35607.436040000001</v>
      </c>
      <c r="G250" s="92">
        <v>37704839.450000003</v>
      </c>
      <c r="H250" s="92">
        <v>35607436.039999999</v>
      </c>
    </row>
    <row r="251" spans="1:8">
      <c r="A251" s="33" t="s">
        <v>633</v>
      </c>
      <c r="B251" s="90" t="s">
        <v>674</v>
      </c>
      <c r="C251" s="90" t="s">
        <v>651</v>
      </c>
      <c r="D251" s="90" t="s">
        <v>227</v>
      </c>
      <c r="E251" s="91">
        <v>45005.777409999995</v>
      </c>
      <c r="F251" s="91">
        <v>42476.148560000001</v>
      </c>
      <c r="G251" s="92">
        <v>45005777.409999996</v>
      </c>
      <c r="H251" s="92">
        <v>42476148.560000002</v>
      </c>
    </row>
    <row r="252" spans="1:8">
      <c r="A252" s="33" t="s">
        <v>653</v>
      </c>
      <c r="B252" s="90" t="s">
        <v>675</v>
      </c>
      <c r="C252" s="90" t="s">
        <v>226</v>
      </c>
      <c r="D252" s="90" t="s">
        <v>227</v>
      </c>
      <c r="E252" s="91">
        <v>349765.34365</v>
      </c>
      <c r="F252" s="91">
        <v>320125.05774999998</v>
      </c>
      <c r="G252" s="92">
        <v>349765343.64999998</v>
      </c>
      <c r="H252" s="92">
        <v>320125057.75</v>
      </c>
    </row>
    <row r="253" spans="1:8">
      <c r="A253" s="33" t="s">
        <v>625</v>
      </c>
      <c r="B253" s="90" t="s">
        <v>676</v>
      </c>
      <c r="C253" s="90" t="s">
        <v>226</v>
      </c>
      <c r="D253" s="90" t="s">
        <v>227</v>
      </c>
      <c r="E253" s="91">
        <v>138401.44815000001</v>
      </c>
      <c r="F253" s="91">
        <v>126485.50275</v>
      </c>
      <c r="G253" s="92">
        <v>138401448.15000001</v>
      </c>
      <c r="H253" s="92">
        <v>126485502.75</v>
      </c>
    </row>
    <row r="254" spans="1:8">
      <c r="A254" s="33" t="s">
        <v>633</v>
      </c>
      <c r="B254" s="90" t="s">
        <v>677</v>
      </c>
      <c r="C254" s="90" t="s">
        <v>226</v>
      </c>
      <c r="D254" s="90" t="s">
        <v>227</v>
      </c>
      <c r="E254" s="91">
        <v>47580.133310000005</v>
      </c>
      <c r="F254" s="91">
        <v>42591.828399999999</v>
      </c>
      <c r="G254" s="92">
        <v>47580133.310000002</v>
      </c>
      <c r="H254" s="92">
        <v>42591828.399999999</v>
      </c>
    </row>
    <row r="255" spans="1:8" ht="24">
      <c r="A255" s="33" t="s">
        <v>678</v>
      </c>
      <c r="B255" s="90" t="s">
        <v>679</v>
      </c>
      <c r="C255" s="90" t="s">
        <v>226</v>
      </c>
      <c r="D255" s="90" t="s">
        <v>227</v>
      </c>
      <c r="E255" s="91">
        <v>374204.19618999999</v>
      </c>
      <c r="F255" s="91">
        <v>0</v>
      </c>
      <c r="G255" s="92">
        <v>374204196.19</v>
      </c>
      <c r="H255" s="93">
        <v>0</v>
      </c>
    </row>
    <row r="256" spans="1:8">
      <c r="A256" s="33" t="s">
        <v>680</v>
      </c>
      <c r="B256" s="90" t="s">
        <v>681</v>
      </c>
      <c r="C256" s="90" t="s">
        <v>226</v>
      </c>
      <c r="D256" s="90" t="s">
        <v>230</v>
      </c>
      <c r="E256" s="91">
        <v>225996.57997999998</v>
      </c>
      <c r="F256" s="91">
        <v>0</v>
      </c>
      <c r="G256" s="92">
        <v>225996579.97999999</v>
      </c>
      <c r="H256" s="93">
        <v>0</v>
      </c>
    </row>
    <row r="257" spans="1:8">
      <c r="A257" s="33" t="s">
        <v>682</v>
      </c>
      <c r="B257" s="90" t="s">
        <v>683</v>
      </c>
      <c r="C257" s="90" t="s">
        <v>226</v>
      </c>
      <c r="D257" s="90" t="s">
        <v>227</v>
      </c>
      <c r="E257" s="91">
        <v>158720.58525</v>
      </c>
      <c r="F257" s="91">
        <v>0</v>
      </c>
      <c r="G257" s="92">
        <v>158720585.25</v>
      </c>
      <c r="H257" s="93">
        <v>0</v>
      </c>
    </row>
    <row r="258" spans="1:8">
      <c r="A258" s="33" t="s">
        <v>680</v>
      </c>
      <c r="B258" s="90" t="s">
        <v>684</v>
      </c>
      <c r="C258" s="90" t="s">
        <v>226</v>
      </c>
      <c r="D258" s="90" t="s">
        <v>230</v>
      </c>
      <c r="E258" s="91">
        <v>105328.52722</v>
      </c>
      <c r="F258" s="91">
        <v>0</v>
      </c>
      <c r="G258" s="92">
        <v>105328527.22</v>
      </c>
      <c r="H258" s="93">
        <v>0</v>
      </c>
    </row>
    <row r="259" spans="1:8">
      <c r="A259" s="33" t="s">
        <v>685</v>
      </c>
      <c r="B259" s="90" t="s">
        <v>686</v>
      </c>
      <c r="C259" s="90" t="s">
        <v>226</v>
      </c>
      <c r="D259" s="90" t="s">
        <v>227</v>
      </c>
      <c r="E259" s="91">
        <v>67677.368300000002</v>
      </c>
      <c r="F259" s="91">
        <v>0</v>
      </c>
      <c r="G259" s="92">
        <v>67677368.299999997</v>
      </c>
      <c r="H259" s="93">
        <v>0</v>
      </c>
    </row>
    <row r="260" spans="1:8">
      <c r="A260" s="33" t="s">
        <v>680</v>
      </c>
      <c r="B260" s="90" t="s">
        <v>687</v>
      </c>
      <c r="C260" s="90" t="s">
        <v>226</v>
      </c>
      <c r="D260" s="90" t="s">
        <v>230</v>
      </c>
      <c r="E260" s="91">
        <v>54586.184430000001</v>
      </c>
      <c r="F260" s="91">
        <v>0</v>
      </c>
      <c r="G260" s="92">
        <v>54586184.43</v>
      </c>
      <c r="H260" s="93">
        <v>0</v>
      </c>
    </row>
    <row r="261" spans="1:8">
      <c r="A261" s="33" t="s">
        <v>688</v>
      </c>
      <c r="B261" s="90" t="s">
        <v>689</v>
      </c>
      <c r="C261" s="90" t="s">
        <v>226</v>
      </c>
      <c r="D261" s="90" t="s">
        <v>227</v>
      </c>
      <c r="E261" s="91">
        <v>-7909.4761900000003</v>
      </c>
      <c r="F261" s="91">
        <v>0</v>
      </c>
      <c r="G261" s="92">
        <v>-7909476.1900000004</v>
      </c>
      <c r="H261" s="93">
        <v>0</v>
      </c>
    </row>
    <row r="262" spans="1:8">
      <c r="A262" s="33" t="s">
        <v>680</v>
      </c>
      <c r="B262" s="90" t="s">
        <v>690</v>
      </c>
      <c r="C262" s="90" t="s">
        <v>226</v>
      </c>
      <c r="D262" s="90" t="s">
        <v>230</v>
      </c>
      <c r="E262" s="91">
        <v>-7167.2256100000004</v>
      </c>
      <c r="F262" s="91">
        <v>0</v>
      </c>
      <c r="G262" s="92">
        <v>-7167225.6100000003</v>
      </c>
      <c r="H262" s="93">
        <v>0</v>
      </c>
    </row>
    <row r="263" spans="1:8">
      <c r="A263" s="33" t="s">
        <v>691</v>
      </c>
      <c r="B263" s="90" t="s">
        <v>692</v>
      </c>
      <c r="C263" s="90" t="s">
        <v>226</v>
      </c>
      <c r="D263" s="90" t="s">
        <v>227</v>
      </c>
      <c r="E263" s="91">
        <v>50985.598469999997</v>
      </c>
      <c r="F263" s="91">
        <v>0</v>
      </c>
      <c r="G263" s="92">
        <v>50985598.469999999</v>
      </c>
      <c r="H263" s="93">
        <v>0</v>
      </c>
    </row>
    <row r="264" spans="1:8">
      <c r="A264" s="33" t="s">
        <v>680</v>
      </c>
      <c r="B264" s="90" t="s">
        <v>693</v>
      </c>
      <c r="C264" s="90" t="s">
        <v>226</v>
      </c>
      <c r="D264" s="90" t="s">
        <v>230</v>
      </c>
      <c r="E264" s="91">
        <v>31407.300510000001</v>
      </c>
      <c r="F264" s="91">
        <v>0</v>
      </c>
      <c r="G264" s="92">
        <v>31407300.510000002</v>
      </c>
      <c r="H264" s="93">
        <v>0</v>
      </c>
    </row>
    <row r="265" spans="1:8">
      <c r="A265" s="33" t="s">
        <v>694</v>
      </c>
      <c r="B265" s="90" t="s">
        <v>695</v>
      </c>
      <c r="C265" s="90" t="s">
        <v>226</v>
      </c>
      <c r="D265" s="90" t="s">
        <v>227</v>
      </c>
      <c r="E265" s="91">
        <v>52001.326520000002</v>
      </c>
      <c r="F265" s="91">
        <v>0</v>
      </c>
      <c r="G265" s="92">
        <v>52001326.520000003</v>
      </c>
      <c r="H265" s="93">
        <v>0</v>
      </c>
    </row>
    <row r="266" spans="1:8">
      <c r="A266" s="33" t="s">
        <v>680</v>
      </c>
      <c r="B266" s="90" t="s">
        <v>696</v>
      </c>
      <c r="C266" s="90" t="s">
        <v>226</v>
      </c>
      <c r="D266" s="90" t="s">
        <v>230</v>
      </c>
      <c r="E266" s="91">
        <v>52904.953509999999</v>
      </c>
      <c r="F266" s="91">
        <v>0</v>
      </c>
      <c r="G266" s="92">
        <v>52904953.509999998</v>
      </c>
      <c r="H266" s="93">
        <v>0</v>
      </c>
    </row>
    <row r="267" spans="1:8" ht="24">
      <c r="A267" s="33" t="s">
        <v>697</v>
      </c>
      <c r="B267" s="90" t="s">
        <v>698</v>
      </c>
      <c r="C267" s="90" t="s">
        <v>226</v>
      </c>
      <c r="D267" s="90" t="s">
        <v>227</v>
      </c>
      <c r="E267" s="91">
        <v>-23992.201149999997</v>
      </c>
      <c r="F267" s="91">
        <v>0</v>
      </c>
      <c r="G267" s="92">
        <v>-23992201.149999999</v>
      </c>
      <c r="H267" s="93">
        <v>0</v>
      </c>
    </row>
    <row r="268" spans="1:8">
      <c r="A268" s="33" t="s">
        <v>680</v>
      </c>
      <c r="B268" s="90" t="s">
        <v>699</v>
      </c>
      <c r="C268" s="90" t="s">
        <v>226</v>
      </c>
      <c r="D268" s="90" t="s">
        <v>230</v>
      </c>
      <c r="E268" s="91">
        <v>-19887.201730000001</v>
      </c>
      <c r="F268" s="91">
        <v>0</v>
      </c>
      <c r="G268" s="92">
        <v>-19887201.73</v>
      </c>
      <c r="H268" s="93">
        <v>0</v>
      </c>
    </row>
    <row r="269" spans="1:8">
      <c r="A269" s="33" t="s">
        <v>700</v>
      </c>
      <c r="B269" s="90" t="s">
        <v>701</v>
      </c>
      <c r="C269" s="90" t="s">
        <v>226</v>
      </c>
      <c r="D269" s="90" t="s">
        <v>227</v>
      </c>
      <c r="E269" s="91">
        <v>106212.56563</v>
      </c>
      <c r="F269" s="91">
        <v>0</v>
      </c>
      <c r="G269" s="92">
        <v>106212565.63</v>
      </c>
      <c r="H269" s="93">
        <v>0</v>
      </c>
    </row>
    <row r="270" spans="1:8">
      <c r="A270" s="33" t="s">
        <v>680</v>
      </c>
      <c r="B270" s="90" t="s">
        <v>702</v>
      </c>
      <c r="C270" s="90" t="s">
        <v>226</v>
      </c>
      <c r="D270" s="90" t="s">
        <v>230</v>
      </c>
      <c r="E270" s="91">
        <v>34380.597999999998</v>
      </c>
      <c r="F270" s="91">
        <v>0</v>
      </c>
      <c r="G270" s="92">
        <v>34380598</v>
      </c>
      <c r="H270" s="93">
        <v>0</v>
      </c>
    </row>
    <row r="271" spans="1:8">
      <c r="A271" s="33" t="s">
        <v>703</v>
      </c>
      <c r="B271" s="90" t="s">
        <v>704</v>
      </c>
      <c r="C271" s="90" t="s">
        <v>226</v>
      </c>
      <c r="D271" s="90" t="s">
        <v>227</v>
      </c>
      <c r="E271" s="91">
        <v>104090.71404000001</v>
      </c>
      <c r="F271" s="91">
        <v>0</v>
      </c>
      <c r="G271" s="92">
        <v>104090714.04000001</v>
      </c>
      <c r="H271" s="93">
        <v>0</v>
      </c>
    </row>
    <row r="272" spans="1:8">
      <c r="A272" s="33" t="s">
        <v>680</v>
      </c>
      <c r="B272" s="90" t="s">
        <v>705</v>
      </c>
      <c r="C272" s="90" t="s">
        <v>226</v>
      </c>
      <c r="D272" s="90" t="s">
        <v>230</v>
      </c>
      <c r="E272" s="91">
        <v>74884.304919999995</v>
      </c>
      <c r="F272" s="91">
        <v>0</v>
      </c>
      <c r="G272" s="92">
        <v>74884304.920000002</v>
      </c>
      <c r="H272" s="93">
        <v>0</v>
      </c>
    </row>
    <row r="273" spans="1:8">
      <c r="A273" s="33" t="s">
        <v>706</v>
      </c>
      <c r="B273" s="90" t="s">
        <v>707</v>
      </c>
      <c r="C273" s="90" t="s">
        <v>226</v>
      </c>
      <c r="D273" s="90" t="s">
        <v>227</v>
      </c>
      <c r="E273" s="91">
        <v>21496.535949999998</v>
      </c>
      <c r="F273" s="91">
        <v>0</v>
      </c>
      <c r="G273" s="92">
        <v>21496535.949999999</v>
      </c>
      <c r="H273" s="93">
        <v>0</v>
      </c>
    </row>
    <row r="274" spans="1:8">
      <c r="A274" s="33" t="s">
        <v>680</v>
      </c>
      <c r="B274" s="90" t="s">
        <v>708</v>
      </c>
      <c r="C274" s="90" t="s">
        <v>226</v>
      </c>
      <c r="D274" s="90" t="s">
        <v>230</v>
      </c>
      <c r="E274" s="91">
        <v>15338.32949</v>
      </c>
      <c r="F274" s="91">
        <v>0</v>
      </c>
      <c r="G274" s="92">
        <v>15338329.49</v>
      </c>
      <c r="H274" s="93">
        <v>0</v>
      </c>
    </row>
    <row r="275" spans="1:8">
      <c r="A275" s="33" t="s">
        <v>709</v>
      </c>
      <c r="B275" s="90" t="s">
        <v>710</v>
      </c>
      <c r="C275" s="90" t="s">
        <v>226</v>
      </c>
      <c r="D275" s="90" t="s">
        <v>227</v>
      </c>
      <c r="E275" s="91">
        <v>44379.802880000003</v>
      </c>
      <c r="F275" s="91">
        <v>0</v>
      </c>
      <c r="G275" s="92">
        <v>44379802.880000003</v>
      </c>
      <c r="H275" s="93">
        <v>0</v>
      </c>
    </row>
    <row r="276" spans="1:8">
      <c r="A276" s="33" t="s">
        <v>680</v>
      </c>
      <c r="B276" s="90" t="s">
        <v>711</v>
      </c>
      <c r="C276" s="90" t="s">
        <v>226</v>
      </c>
      <c r="D276" s="90" t="s">
        <v>230</v>
      </c>
      <c r="E276" s="91">
        <v>30044.873670000001</v>
      </c>
      <c r="F276" s="91">
        <v>0</v>
      </c>
      <c r="G276" s="92">
        <v>30044873.670000002</v>
      </c>
      <c r="H276" s="93">
        <v>0</v>
      </c>
    </row>
    <row r="277" spans="1:8">
      <c r="A277" s="33" t="s">
        <v>712</v>
      </c>
      <c r="B277" s="90" t="s">
        <v>713</v>
      </c>
      <c r="C277" s="90" t="s">
        <v>226</v>
      </c>
      <c r="D277" s="90" t="s">
        <v>227</v>
      </c>
      <c r="E277" s="91">
        <v>14174.086519999999</v>
      </c>
      <c r="F277" s="91">
        <v>0</v>
      </c>
      <c r="G277" s="92">
        <v>14174086.52</v>
      </c>
      <c r="H277" s="93">
        <v>0</v>
      </c>
    </row>
    <row r="278" spans="1:8">
      <c r="A278" s="33" t="s">
        <v>680</v>
      </c>
      <c r="B278" s="90" t="s">
        <v>714</v>
      </c>
      <c r="C278" s="90" t="s">
        <v>226</v>
      </c>
      <c r="D278" s="90" t="s">
        <v>230</v>
      </c>
      <c r="E278" s="91">
        <v>8818.2619200000008</v>
      </c>
      <c r="F278" s="91">
        <v>0</v>
      </c>
      <c r="G278" s="92">
        <v>8818261.9199999999</v>
      </c>
      <c r="H278" s="93">
        <v>0</v>
      </c>
    </row>
    <row r="279" spans="1:8">
      <c r="A279" s="33" t="s">
        <v>715</v>
      </c>
      <c r="B279" s="90" t="s">
        <v>716</v>
      </c>
      <c r="C279" s="90" t="s">
        <v>226</v>
      </c>
      <c r="D279" s="90" t="s">
        <v>227</v>
      </c>
      <c r="E279" s="91">
        <v>-15810.43525</v>
      </c>
      <c r="F279" s="91">
        <v>0</v>
      </c>
      <c r="G279" s="92">
        <v>-15810435.25</v>
      </c>
      <c r="H279" s="93">
        <v>0</v>
      </c>
    </row>
    <row r="280" spans="1:8">
      <c r="A280" s="33" t="s">
        <v>680</v>
      </c>
      <c r="B280" s="90" t="s">
        <v>717</v>
      </c>
      <c r="C280" s="90" t="s">
        <v>226</v>
      </c>
      <c r="D280" s="90" t="s">
        <v>230</v>
      </c>
      <c r="E280" s="91">
        <v>-11537.444170000001</v>
      </c>
      <c r="F280" s="91">
        <v>0</v>
      </c>
      <c r="G280" s="92">
        <v>-11537444.17</v>
      </c>
      <c r="H280" s="93">
        <v>0</v>
      </c>
    </row>
    <row r="281" spans="1:8">
      <c r="A281" s="33" t="s">
        <v>718</v>
      </c>
      <c r="B281" s="90" t="s">
        <v>719</v>
      </c>
      <c r="C281" s="90" t="s">
        <v>226</v>
      </c>
      <c r="D281" s="90" t="s">
        <v>227</v>
      </c>
      <c r="E281" s="91">
        <v>-2615.6724800000002</v>
      </c>
      <c r="F281" s="91">
        <v>0</v>
      </c>
      <c r="G281" s="92">
        <v>-2615672.48</v>
      </c>
      <c r="H281" s="93">
        <v>0</v>
      </c>
    </row>
    <row r="282" spans="1:8">
      <c r="A282" s="33" t="s">
        <v>680</v>
      </c>
      <c r="B282" s="90" t="s">
        <v>720</v>
      </c>
      <c r="C282" s="90" t="s">
        <v>226</v>
      </c>
      <c r="D282" s="90" t="s">
        <v>230</v>
      </c>
      <c r="E282" s="91">
        <v>-2999.8431800000003</v>
      </c>
      <c r="F282" s="91">
        <v>0</v>
      </c>
      <c r="G282" s="92">
        <v>-2999843.18</v>
      </c>
      <c r="H282" s="93">
        <v>0</v>
      </c>
    </row>
    <row r="283" spans="1:8">
      <c r="A283" s="33" t="s">
        <v>680</v>
      </c>
      <c r="B283" s="90" t="s">
        <v>721</v>
      </c>
      <c r="C283" s="90" t="s">
        <v>226</v>
      </c>
      <c r="D283" s="90" t="s">
        <v>230</v>
      </c>
      <c r="E283" s="91">
        <v>15526.7</v>
      </c>
      <c r="F283" s="91">
        <v>0</v>
      </c>
      <c r="G283" s="92">
        <v>15526700</v>
      </c>
      <c r="H283" s="93">
        <v>0</v>
      </c>
    </row>
    <row r="284" spans="1:8">
      <c r="A284" s="33" t="s">
        <v>722</v>
      </c>
      <c r="B284" s="90" t="s">
        <v>723</v>
      </c>
      <c r="C284" s="90" t="s">
        <v>226</v>
      </c>
      <c r="D284" s="90" t="s">
        <v>227</v>
      </c>
      <c r="E284" s="91">
        <v>102750.64656000001</v>
      </c>
      <c r="F284" s="91">
        <v>102729.10606000001</v>
      </c>
      <c r="G284" s="92">
        <v>102750646.56</v>
      </c>
      <c r="H284" s="92">
        <v>102729106.06</v>
      </c>
    </row>
    <row r="285" spans="1:8">
      <c r="A285" s="33" t="s">
        <v>724</v>
      </c>
      <c r="B285" s="90" t="s">
        <v>725</v>
      </c>
      <c r="C285" s="90" t="s">
        <v>226</v>
      </c>
      <c r="D285" s="90" t="s">
        <v>227</v>
      </c>
      <c r="E285" s="91">
        <v>102750.64656000001</v>
      </c>
      <c r="F285" s="91">
        <v>102729.10606000001</v>
      </c>
      <c r="G285" s="92">
        <v>102750646.56</v>
      </c>
      <c r="H285" s="92">
        <v>102729106.06</v>
      </c>
    </row>
    <row r="286" spans="1:8">
      <c r="A286" s="33" t="s">
        <v>726</v>
      </c>
      <c r="B286" s="90" t="s">
        <v>727</v>
      </c>
      <c r="C286" s="90" t="s">
        <v>226</v>
      </c>
      <c r="D286" s="90" t="s">
        <v>227</v>
      </c>
      <c r="E286" s="91">
        <v>0.81137000000000004</v>
      </c>
      <c r="F286" s="91">
        <v>0.81120999999999999</v>
      </c>
      <c r="G286" s="92">
        <v>811.37</v>
      </c>
      <c r="H286" s="92">
        <v>811.21</v>
      </c>
    </row>
    <row r="287" spans="1:8">
      <c r="A287" s="33" t="s">
        <v>728</v>
      </c>
      <c r="B287" s="90" t="s">
        <v>729</v>
      </c>
      <c r="C287" s="90" t="s">
        <v>226</v>
      </c>
      <c r="D287" s="90" t="s">
        <v>227</v>
      </c>
      <c r="E287" s="91">
        <v>101424.88537999999</v>
      </c>
      <c r="F287" s="91">
        <v>101287.40887999999</v>
      </c>
      <c r="G287" s="92">
        <v>101424885.38</v>
      </c>
      <c r="H287" s="92">
        <v>101287408.88</v>
      </c>
    </row>
    <row r="288" spans="1:8">
      <c r="A288" s="33" t="s">
        <v>730</v>
      </c>
      <c r="B288" s="90" t="s">
        <v>731</v>
      </c>
      <c r="C288" s="90" t="s">
        <v>226</v>
      </c>
      <c r="D288" s="90" t="s">
        <v>227</v>
      </c>
      <c r="E288" s="91">
        <v>10.417</v>
      </c>
      <c r="F288" s="91">
        <v>10.404999999999999</v>
      </c>
      <c r="G288" s="92">
        <v>10417</v>
      </c>
      <c r="H288" s="92">
        <v>10405</v>
      </c>
    </row>
    <row r="289" spans="1:8">
      <c r="A289" s="33" t="s">
        <v>724</v>
      </c>
      <c r="B289" s="90" t="s">
        <v>732</v>
      </c>
      <c r="C289" s="90" t="s">
        <v>226</v>
      </c>
      <c r="D289" s="90" t="s">
        <v>227</v>
      </c>
      <c r="E289" s="91">
        <v>0.81137000000000004</v>
      </c>
      <c r="F289" s="91">
        <v>0.81120999999999999</v>
      </c>
      <c r="G289" s="92">
        <v>811.37</v>
      </c>
      <c r="H289" s="92">
        <v>811.21</v>
      </c>
    </row>
    <row r="290" spans="1:8">
      <c r="A290" s="33" t="s">
        <v>733</v>
      </c>
      <c r="B290" s="90" t="s">
        <v>734</v>
      </c>
      <c r="C290" s="90" t="s">
        <v>226</v>
      </c>
      <c r="D290" s="90" t="s">
        <v>227</v>
      </c>
      <c r="E290" s="91">
        <v>101424.88537999999</v>
      </c>
      <c r="F290" s="91">
        <v>101287.40887999999</v>
      </c>
      <c r="G290" s="92">
        <v>101424885.38</v>
      </c>
      <c r="H290" s="92">
        <v>101287408.88</v>
      </c>
    </row>
    <row r="291" spans="1:8" ht="13.5" customHeight="1">
      <c r="A291" s="33" t="s">
        <v>735</v>
      </c>
      <c r="B291" s="90" t="s">
        <v>736</v>
      </c>
      <c r="C291" s="90" t="s">
        <v>226</v>
      </c>
      <c r="D291" s="90" t="s">
        <v>227</v>
      </c>
      <c r="E291" s="91">
        <v>10.417</v>
      </c>
      <c r="F291" s="91">
        <v>10.404999999999999</v>
      </c>
      <c r="G291" s="92">
        <v>10417</v>
      </c>
      <c r="H291" s="92">
        <v>10405</v>
      </c>
    </row>
    <row r="292" spans="1:8">
      <c r="A292" s="33" t="s">
        <v>617</v>
      </c>
      <c r="B292" s="90" t="s">
        <v>737</v>
      </c>
      <c r="C292" s="90" t="s">
        <v>226</v>
      </c>
      <c r="D292" s="90" t="s">
        <v>227</v>
      </c>
      <c r="E292" s="91">
        <v>6058432.3580799997</v>
      </c>
      <c r="F292" s="91">
        <v>4655418.5295699993</v>
      </c>
      <c r="G292" s="92">
        <v>6058432358.0799999</v>
      </c>
      <c r="H292" s="92">
        <v>4655418529.5699997</v>
      </c>
    </row>
    <row r="293" spans="1:8">
      <c r="A293" s="33" t="s">
        <v>738</v>
      </c>
      <c r="B293" s="90" t="s">
        <v>739</v>
      </c>
      <c r="C293" s="90" t="s">
        <v>226</v>
      </c>
      <c r="D293" s="90" t="s">
        <v>227</v>
      </c>
      <c r="E293" s="91">
        <v>659535.06986000005</v>
      </c>
      <c r="F293" s="91">
        <v>438340.52523000003</v>
      </c>
      <c r="G293" s="92">
        <v>659535069.86000001</v>
      </c>
      <c r="H293" s="92">
        <v>438340525.23000002</v>
      </c>
    </row>
    <row r="294" spans="1:8">
      <c r="A294" s="33" t="s">
        <v>740</v>
      </c>
      <c r="B294" s="90" t="s">
        <v>741</v>
      </c>
      <c r="C294" s="90" t="s">
        <v>226</v>
      </c>
      <c r="D294" s="90" t="s">
        <v>227</v>
      </c>
      <c r="E294" s="91">
        <v>203106.10991999999</v>
      </c>
      <c r="F294" s="91">
        <v>161279.97117999999</v>
      </c>
      <c r="G294" s="92">
        <v>203106109.91999999</v>
      </c>
      <c r="H294" s="92">
        <v>161279971.18000001</v>
      </c>
    </row>
    <row r="295" spans="1:8">
      <c r="A295" s="33" t="s">
        <v>623</v>
      </c>
      <c r="B295" s="90" t="s">
        <v>742</v>
      </c>
      <c r="C295" s="90" t="s">
        <v>226</v>
      </c>
      <c r="D295" s="90" t="s">
        <v>227</v>
      </c>
      <c r="E295" s="91">
        <v>2238581.3946599998</v>
      </c>
      <c r="F295" s="91">
        <v>1921200.5619100002</v>
      </c>
      <c r="G295" s="92">
        <v>2238581394.6599998</v>
      </c>
      <c r="H295" s="92">
        <v>1921200561.9100001</v>
      </c>
    </row>
    <row r="296" spans="1:8">
      <c r="A296" s="33" t="s">
        <v>738</v>
      </c>
      <c r="B296" s="90" t="s">
        <v>743</v>
      </c>
      <c r="C296" s="90" t="s">
        <v>226</v>
      </c>
      <c r="D296" s="90" t="s">
        <v>227</v>
      </c>
      <c r="E296" s="91">
        <v>1695313.1074400002</v>
      </c>
      <c r="F296" s="91">
        <v>1438826.47291</v>
      </c>
      <c r="G296" s="92">
        <v>1695313107.4400001</v>
      </c>
      <c r="H296" s="92">
        <v>1438826472.9100001</v>
      </c>
    </row>
    <row r="297" spans="1:8">
      <c r="A297" s="33" t="s">
        <v>740</v>
      </c>
      <c r="B297" s="90" t="s">
        <v>744</v>
      </c>
      <c r="C297" s="90" t="s">
        <v>226</v>
      </c>
      <c r="D297" s="90" t="s">
        <v>227</v>
      </c>
      <c r="E297" s="91">
        <v>272898.86358</v>
      </c>
      <c r="F297" s="91">
        <v>253565.92052000001</v>
      </c>
      <c r="G297" s="92">
        <v>272898863.57999998</v>
      </c>
      <c r="H297" s="92">
        <v>253565920.52000001</v>
      </c>
    </row>
    <row r="298" spans="1:8">
      <c r="A298" s="33" t="s">
        <v>745</v>
      </c>
      <c r="B298" s="90" t="s">
        <v>746</v>
      </c>
      <c r="C298" s="90" t="s">
        <v>226</v>
      </c>
      <c r="D298" s="90" t="s">
        <v>227</v>
      </c>
      <c r="E298" s="91">
        <v>17783459.535720002</v>
      </c>
      <c r="F298" s="91">
        <v>17137482.86953</v>
      </c>
      <c r="G298" s="92">
        <v>17783459535.720001</v>
      </c>
      <c r="H298" s="92">
        <v>17137482869.530001</v>
      </c>
    </row>
    <row r="299" spans="1:8">
      <c r="A299" s="33" t="s">
        <v>659</v>
      </c>
      <c r="B299" s="90" t="s">
        <v>747</v>
      </c>
      <c r="C299" s="90" t="s">
        <v>135</v>
      </c>
      <c r="D299" s="90" t="s">
        <v>227</v>
      </c>
      <c r="E299" s="91">
        <v>7940748.27489</v>
      </c>
      <c r="F299" s="91">
        <v>7881455.5870900005</v>
      </c>
      <c r="G299" s="92">
        <v>7940748274.8900003</v>
      </c>
      <c r="H299" s="92">
        <v>7881455587.0900002</v>
      </c>
    </row>
    <row r="300" spans="1:8" ht="13.5" customHeight="1">
      <c r="A300" s="33" t="s">
        <v>748</v>
      </c>
      <c r="B300" s="90" t="s">
        <v>749</v>
      </c>
      <c r="C300" s="90" t="s">
        <v>135</v>
      </c>
      <c r="D300" s="90" t="s">
        <v>227</v>
      </c>
      <c r="E300" s="91">
        <v>3876764.0855799997</v>
      </c>
      <c r="F300" s="91">
        <v>3841573.6078699999</v>
      </c>
      <c r="G300" s="92">
        <v>3876764085.5799999</v>
      </c>
      <c r="H300" s="92">
        <v>3841573607.8699999</v>
      </c>
    </row>
    <row r="301" spans="1:8">
      <c r="A301" s="33" t="s">
        <v>750</v>
      </c>
      <c r="B301" s="90" t="s">
        <v>751</v>
      </c>
      <c r="C301" s="90" t="s">
        <v>137</v>
      </c>
      <c r="D301" s="90" t="s">
        <v>227</v>
      </c>
      <c r="E301" s="91">
        <v>231843.75796000002</v>
      </c>
      <c r="F301" s="91">
        <v>229492.36297999998</v>
      </c>
      <c r="G301" s="92">
        <v>231843757.96000001</v>
      </c>
      <c r="H301" s="92">
        <v>229492362.97999999</v>
      </c>
    </row>
    <row r="302" spans="1:8" ht="24">
      <c r="A302" s="33" t="s">
        <v>752</v>
      </c>
      <c r="B302" s="90" t="s">
        <v>753</v>
      </c>
      <c r="C302" s="90" t="s">
        <v>139</v>
      </c>
      <c r="D302" s="90" t="s">
        <v>227</v>
      </c>
      <c r="E302" s="91">
        <v>2670102.8253899999</v>
      </c>
      <c r="F302" s="91">
        <v>2657797.3409699998</v>
      </c>
      <c r="G302" s="92">
        <v>2670102825.3899999</v>
      </c>
      <c r="H302" s="92">
        <v>2657797340.9699998</v>
      </c>
    </row>
    <row r="303" spans="1:8">
      <c r="A303" s="33" t="s">
        <v>724</v>
      </c>
      <c r="B303" s="90" t="s">
        <v>754</v>
      </c>
      <c r="C303" s="90" t="s">
        <v>755</v>
      </c>
      <c r="D303" s="90" t="s">
        <v>227</v>
      </c>
      <c r="E303" s="91">
        <v>353029.68657000002</v>
      </c>
      <c r="F303" s="91">
        <v>352118.40130999999</v>
      </c>
      <c r="G303" s="92">
        <v>353029686.56999999</v>
      </c>
      <c r="H303" s="92">
        <v>352118401.31</v>
      </c>
    </row>
    <row r="304" spans="1:8">
      <c r="A304" s="33" t="s">
        <v>756</v>
      </c>
      <c r="B304" s="90" t="s">
        <v>757</v>
      </c>
      <c r="C304" s="90" t="s">
        <v>135</v>
      </c>
      <c r="D304" s="90" t="s">
        <v>227</v>
      </c>
      <c r="E304" s="91">
        <v>605245.80955000001</v>
      </c>
      <c r="F304" s="91">
        <v>585623.52697000001</v>
      </c>
      <c r="G304" s="92">
        <v>605245809.54999995</v>
      </c>
      <c r="H304" s="92">
        <v>585623526.97000003</v>
      </c>
    </row>
    <row r="305" spans="1:8">
      <c r="A305" s="33" t="s">
        <v>758</v>
      </c>
      <c r="B305" s="90" t="s">
        <v>759</v>
      </c>
      <c r="C305" s="90" t="s">
        <v>135</v>
      </c>
      <c r="D305" s="90" t="s">
        <v>227</v>
      </c>
      <c r="E305" s="91">
        <v>16542.006109999998</v>
      </c>
      <c r="F305" s="91">
        <v>16541.975640000001</v>
      </c>
      <c r="G305" s="92">
        <v>16542006.109999999</v>
      </c>
      <c r="H305" s="92">
        <v>16541975.640000001</v>
      </c>
    </row>
    <row r="306" spans="1:8">
      <c r="A306" s="33" t="s">
        <v>760</v>
      </c>
      <c r="B306" s="90" t="s">
        <v>761</v>
      </c>
      <c r="C306" s="90" t="s">
        <v>135</v>
      </c>
      <c r="D306" s="90" t="s">
        <v>227</v>
      </c>
      <c r="E306" s="91">
        <v>1299753.51385</v>
      </c>
      <c r="F306" s="91">
        <v>1294021.69019</v>
      </c>
      <c r="G306" s="92">
        <v>1299753513.8499999</v>
      </c>
      <c r="H306" s="92">
        <v>1294021690.1900001</v>
      </c>
    </row>
    <row r="307" spans="1:8">
      <c r="A307" s="33" t="s">
        <v>750</v>
      </c>
      <c r="B307" s="90" t="s">
        <v>762</v>
      </c>
      <c r="C307" s="90" t="s">
        <v>137</v>
      </c>
      <c r="D307" s="90" t="s">
        <v>227</v>
      </c>
      <c r="E307" s="91">
        <v>1179687.7023699998</v>
      </c>
      <c r="F307" s="91">
        <v>1174610.5525499999</v>
      </c>
      <c r="G307" s="92">
        <v>1179687702.3699999</v>
      </c>
      <c r="H307" s="92">
        <v>1174610552.55</v>
      </c>
    </row>
    <row r="308" spans="1:8" ht="24">
      <c r="A308" s="33" t="s">
        <v>752</v>
      </c>
      <c r="B308" s="90" t="s">
        <v>763</v>
      </c>
      <c r="C308" s="90" t="s">
        <v>139</v>
      </c>
      <c r="D308" s="90" t="s">
        <v>227</v>
      </c>
      <c r="E308" s="91">
        <v>113590.35656999999</v>
      </c>
      <c r="F308" s="91">
        <v>112941.41164000001</v>
      </c>
      <c r="G308" s="92">
        <v>113590356.56999999</v>
      </c>
      <c r="H308" s="92">
        <v>112941411.64</v>
      </c>
    </row>
    <row r="309" spans="1:8">
      <c r="A309" s="33" t="s">
        <v>724</v>
      </c>
      <c r="B309" s="90" t="s">
        <v>764</v>
      </c>
      <c r="C309" s="90" t="s">
        <v>755</v>
      </c>
      <c r="D309" s="90" t="s">
        <v>227</v>
      </c>
      <c r="E309" s="91">
        <v>5983.5599099999999</v>
      </c>
      <c r="F309" s="91">
        <v>5977.83115</v>
      </c>
      <c r="G309" s="92">
        <v>5983559.9100000001</v>
      </c>
      <c r="H309" s="92">
        <v>5977831.1500000004</v>
      </c>
    </row>
    <row r="310" spans="1:8">
      <c r="A310" s="33" t="s">
        <v>758</v>
      </c>
      <c r="B310" s="90" t="s">
        <v>765</v>
      </c>
      <c r="C310" s="90" t="s">
        <v>135</v>
      </c>
      <c r="D310" s="90" t="s">
        <v>227</v>
      </c>
      <c r="E310" s="91">
        <v>491.89499999999998</v>
      </c>
      <c r="F310" s="91">
        <v>491.89484999999996</v>
      </c>
      <c r="G310" s="92">
        <v>491895</v>
      </c>
      <c r="H310" s="92">
        <v>491894.85</v>
      </c>
    </row>
    <row r="311" spans="1:8">
      <c r="A311" s="33" t="s">
        <v>635</v>
      </c>
      <c r="B311" s="90" t="s">
        <v>766</v>
      </c>
      <c r="C311" s="90" t="s">
        <v>147</v>
      </c>
      <c r="D311" s="90" t="s">
        <v>227</v>
      </c>
      <c r="E311" s="91">
        <v>872284.88040999998</v>
      </c>
      <c r="F311" s="91">
        <v>843107.80585</v>
      </c>
      <c r="G311" s="92">
        <v>872284880.40999997</v>
      </c>
      <c r="H311" s="92">
        <v>843107805.85000002</v>
      </c>
    </row>
    <row r="312" spans="1:8">
      <c r="A312" s="33" t="s">
        <v>639</v>
      </c>
      <c r="B312" s="90" t="s">
        <v>767</v>
      </c>
      <c r="C312" s="90" t="s">
        <v>475</v>
      </c>
      <c r="D312" s="90" t="s">
        <v>227</v>
      </c>
      <c r="E312" s="91">
        <v>6682336.8667399995</v>
      </c>
      <c r="F312" s="91">
        <v>6191693.0481099999</v>
      </c>
      <c r="G312" s="92">
        <v>6682336866.7399998</v>
      </c>
      <c r="H312" s="92">
        <v>6191693048.1099997</v>
      </c>
    </row>
    <row r="313" spans="1:8">
      <c r="A313" s="33" t="s">
        <v>768</v>
      </c>
      <c r="B313" s="90" t="s">
        <v>769</v>
      </c>
      <c r="C313" s="90" t="s">
        <v>475</v>
      </c>
      <c r="D313" s="90" t="s">
        <v>227</v>
      </c>
      <c r="E313" s="91">
        <v>1914793.2859</v>
      </c>
      <c r="F313" s="91">
        <v>1756350.8341600001</v>
      </c>
      <c r="G313" s="92">
        <v>1914793285.9000001</v>
      </c>
      <c r="H313" s="92">
        <v>1756350834.1600001</v>
      </c>
    </row>
    <row r="314" spans="1:8">
      <c r="A314" s="33" t="s">
        <v>770</v>
      </c>
      <c r="B314" s="90" t="s">
        <v>771</v>
      </c>
      <c r="C314" s="90" t="s">
        <v>772</v>
      </c>
      <c r="D314" s="90" t="s">
        <v>227</v>
      </c>
      <c r="E314" s="91">
        <v>1464933.30999</v>
      </c>
      <c r="F314" s="91">
        <v>1339973.39607</v>
      </c>
      <c r="G314" s="92">
        <v>1464933309.99</v>
      </c>
      <c r="H314" s="92">
        <v>1339973396.0699999</v>
      </c>
    </row>
    <row r="315" spans="1:8">
      <c r="A315" s="33" t="s">
        <v>773</v>
      </c>
      <c r="B315" s="90" t="s">
        <v>774</v>
      </c>
      <c r="C315" s="90" t="s">
        <v>775</v>
      </c>
      <c r="D315" s="90" t="s">
        <v>227</v>
      </c>
      <c r="E315" s="91">
        <v>244754.08455</v>
      </c>
      <c r="F315" s="91">
        <v>224872.50258999999</v>
      </c>
      <c r="G315" s="92">
        <v>244754084.55000001</v>
      </c>
      <c r="H315" s="92">
        <v>224872502.59</v>
      </c>
    </row>
    <row r="316" spans="1:8">
      <c r="A316" s="33" t="s">
        <v>776</v>
      </c>
      <c r="B316" s="90" t="s">
        <v>777</v>
      </c>
      <c r="C316" s="90" t="s">
        <v>778</v>
      </c>
      <c r="D316" s="90" t="s">
        <v>227</v>
      </c>
      <c r="E316" s="91">
        <v>51985.196689999997</v>
      </c>
      <c r="F316" s="91">
        <v>49279.493600000002</v>
      </c>
      <c r="G316" s="92">
        <v>51985196.689999998</v>
      </c>
      <c r="H316" s="92">
        <v>49279493.600000001</v>
      </c>
    </row>
    <row r="317" spans="1:8">
      <c r="A317" s="33" t="s">
        <v>779</v>
      </c>
      <c r="B317" s="90" t="s">
        <v>780</v>
      </c>
      <c r="C317" s="90" t="s">
        <v>475</v>
      </c>
      <c r="D317" s="90" t="s">
        <v>227</v>
      </c>
      <c r="E317" s="91">
        <v>55155.8</v>
      </c>
      <c r="F317" s="91">
        <v>45262.87</v>
      </c>
      <c r="G317" s="92">
        <v>55155800</v>
      </c>
      <c r="H317" s="92">
        <v>45262870</v>
      </c>
    </row>
    <row r="318" spans="1:8">
      <c r="A318" s="33" t="s">
        <v>781</v>
      </c>
      <c r="B318" s="90" t="s">
        <v>782</v>
      </c>
      <c r="C318" s="90" t="s">
        <v>783</v>
      </c>
      <c r="D318" s="90" t="s">
        <v>227</v>
      </c>
      <c r="E318" s="91">
        <v>4787.9821300000003</v>
      </c>
      <c r="F318" s="91">
        <v>4544.5441900000005</v>
      </c>
      <c r="G318" s="92">
        <v>4787982.13</v>
      </c>
      <c r="H318" s="92">
        <v>4544544.1900000004</v>
      </c>
    </row>
    <row r="319" spans="1:8">
      <c r="A319" s="33" t="s">
        <v>784</v>
      </c>
      <c r="B319" s="90" t="s">
        <v>785</v>
      </c>
      <c r="C319" s="90" t="s">
        <v>475</v>
      </c>
      <c r="D319" s="90" t="s">
        <v>227</v>
      </c>
      <c r="E319" s="91">
        <v>93176.912540000005</v>
      </c>
      <c r="F319" s="91">
        <v>92418.027709999995</v>
      </c>
      <c r="G319" s="92">
        <v>93176912.540000007</v>
      </c>
      <c r="H319" s="92">
        <v>92418027.709999993</v>
      </c>
    </row>
    <row r="320" spans="1:8">
      <c r="A320" s="33" t="s">
        <v>709</v>
      </c>
      <c r="B320" s="90" t="s">
        <v>786</v>
      </c>
      <c r="C320" s="90" t="s">
        <v>475</v>
      </c>
      <c r="D320" s="90" t="s">
        <v>227</v>
      </c>
      <c r="E320" s="91">
        <v>2969146.6255399999</v>
      </c>
      <c r="F320" s="91">
        <v>2741961.0999400001</v>
      </c>
      <c r="G320" s="92">
        <v>2969146625.54</v>
      </c>
      <c r="H320" s="92">
        <v>2741961099.9400001</v>
      </c>
    </row>
    <row r="321" spans="1:8">
      <c r="A321" s="33" t="s">
        <v>770</v>
      </c>
      <c r="B321" s="90" t="s">
        <v>787</v>
      </c>
      <c r="C321" s="90" t="s">
        <v>772</v>
      </c>
      <c r="D321" s="90" t="s">
        <v>227</v>
      </c>
      <c r="E321" s="91">
        <v>2345976.8336900002</v>
      </c>
      <c r="F321" s="91">
        <v>2165688.3114499999</v>
      </c>
      <c r="G321" s="92">
        <v>2345976833.6900001</v>
      </c>
      <c r="H321" s="92">
        <v>2165688311.4499998</v>
      </c>
    </row>
    <row r="322" spans="1:8">
      <c r="A322" s="33" t="s">
        <v>773</v>
      </c>
      <c r="B322" s="90" t="s">
        <v>788</v>
      </c>
      <c r="C322" s="90" t="s">
        <v>775</v>
      </c>
      <c r="D322" s="90" t="s">
        <v>227</v>
      </c>
      <c r="E322" s="91">
        <v>298985.13670999999</v>
      </c>
      <c r="F322" s="91">
        <v>274451.29572000005</v>
      </c>
      <c r="G322" s="92">
        <v>298985136.70999998</v>
      </c>
      <c r="H322" s="92">
        <v>274451295.72000003</v>
      </c>
    </row>
    <row r="323" spans="1:8">
      <c r="A323" s="33" t="s">
        <v>776</v>
      </c>
      <c r="B323" s="90" t="s">
        <v>789</v>
      </c>
      <c r="C323" s="90" t="s">
        <v>778</v>
      </c>
      <c r="D323" s="90" t="s">
        <v>227</v>
      </c>
      <c r="E323" s="91">
        <v>140253.93881999998</v>
      </c>
      <c r="F323" s="91">
        <v>132954.06232</v>
      </c>
      <c r="G323" s="92">
        <v>140253938.81999999</v>
      </c>
      <c r="H323" s="92">
        <v>132954062.31999999</v>
      </c>
    </row>
    <row r="324" spans="1:8">
      <c r="A324" s="33" t="s">
        <v>779</v>
      </c>
      <c r="B324" s="90" t="s">
        <v>790</v>
      </c>
      <c r="C324" s="90" t="s">
        <v>475</v>
      </c>
      <c r="D324" s="90" t="s">
        <v>227</v>
      </c>
      <c r="E324" s="91">
        <v>76507.398000000001</v>
      </c>
      <c r="F324" s="91">
        <v>62784.773999999998</v>
      </c>
      <c r="G324" s="92">
        <v>76507398</v>
      </c>
      <c r="H324" s="92">
        <v>62784774</v>
      </c>
    </row>
    <row r="325" spans="1:8">
      <c r="A325" s="33" t="s">
        <v>781</v>
      </c>
      <c r="B325" s="90" t="s">
        <v>791</v>
      </c>
      <c r="C325" s="90" t="s">
        <v>783</v>
      </c>
      <c r="D325" s="90" t="s">
        <v>227</v>
      </c>
      <c r="E325" s="91">
        <v>6541.3128399999996</v>
      </c>
      <c r="F325" s="91">
        <v>6146.1275999999998</v>
      </c>
      <c r="G325" s="92">
        <v>6541312.8399999999</v>
      </c>
      <c r="H325" s="92">
        <v>6146127.5999999996</v>
      </c>
    </row>
    <row r="326" spans="1:8">
      <c r="A326" s="33" t="s">
        <v>784</v>
      </c>
      <c r="B326" s="90" t="s">
        <v>792</v>
      </c>
      <c r="C326" s="90" t="s">
        <v>475</v>
      </c>
      <c r="D326" s="90" t="s">
        <v>227</v>
      </c>
      <c r="E326" s="91">
        <v>100882.00548000001</v>
      </c>
      <c r="F326" s="91">
        <v>99936.528849999988</v>
      </c>
      <c r="G326" s="92">
        <v>100882005.48</v>
      </c>
      <c r="H326" s="92">
        <v>99936528.849999994</v>
      </c>
    </row>
    <row r="327" spans="1:8">
      <c r="A327" s="33" t="s">
        <v>712</v>
      </c>
      <c r="B327" s="90" t="s">
        <v>793</v>
      </c>
      <c r="C327" s="90" t="s">
        <v>475</v>
      </c>
      <c r="D327" s="90" t="s">
        <v>227</v>
      </c>
      <c r="E327" s="91">
        <v>785610.31536999997</v>
      </c>
      <c r="F327" s="91">
        <v>720757.79888000002</v>
      </c>
      <c r="G327" s="92">
        <v>785610315.37</v>
      </c>
      <c r="H327" s="92">
        <v>720757798.88</v>
      </c>
    </row>
    <row r="328" spans="1:8">
      <c r="A328" s="33" t="s">
        <v>770</v>
      </c>
      <c r="B328" s="90" t="s">
        <v>794</v>
      </c>
      <c r="C328" s="90" t="s">
        <v>772</v>
      </c>
      <c r="D328" s="90" t="s">
        <v>227</v>
      </c>
      <c r="E328" s="91">
        <v>668871.92348999996</v>
      </c>
      <c r="F328" s="91">
        <v>611173.91067999997</v>
      </c>
      <c r="G328" s="92">
        <v>668871923.49000001</v>
      </c>
      <c r="H328" s="92">
        <v>611173910.67999995</v>
      </c>
    </row>
    <row r="329" spans="1:8">
      <c r="A329" s="33" t="s">
        <v>773</v>
      </c>
      <c r="B329" s="90" t="s">
        <v>795</v>
      </c>
      <c r="C329" s="90" t="s">
        <v>775</v>
      </c>
      <c r="D329" s="90" t="s">
        <v>227</v>
      </c>
      <c r="E329" s="91">
        <v>36510.12081</v>
      </c>
      <c r="F329" s="91">
        <v>33267.598489999997</v>
      </c>
      <c r="G329" s="92">
        <v>36510120.810000002</v>
      </c>
      <c r="H329" s="92">
        <v>33267598.489999998</v>
      </c>
    </row>
    <row r="330" spans="1:8">
      <c r="A330" s="33" t="s">
        <v>776</v>
      </c>
      <c r="B330" s="90" t="s">
        <v>796</v>
      </c>
      <c r="C330" s="90" t="s">
        <v>778</v>
      </c>
      <c r="D330" s="90" t="s">
        <v>227</v>
      </c>
      <c r="E330" s="91">
        <v>16359.773999999999</v>
      </c>
      <c r="F330" s="91">
        <v>16359.773999999999</v>
      </c>
      <c r="G330" s="92">
        <v>16359774</v>
      </c>
      <c r="H330" s="92">
        <v>16359774</v>
      </c>
    </row>
    <row r="331" spans="1:8">
      <c r="A331" s="33" t="s">
        <v>779</v>
      </c>
      <c r="B331" s="90" t="s">
        <v>797</v>
      </c>
      <c r="C331" s="90" t="s">
        <v>475</v>
      </c>
      <c r="D331" s="90" t="s">
        <v>227</v>
      </c>
      <c r="E331" s="91">
        <v>19439.972879999998</v>
      </c>
      <c r="F331" s="91">
        <v>15953.154</v>
      </c>
      <c r="G331" s="92">
        <v>19439972.879999999</v>
      </c>
      <c r="H331" s="92">
        <v>15953154</v>
      </c>
    </row>
    <row r="332" spans="1:8">
      <c r="A332" s="33" t="s">
        <v>781</v>
      </c>
      <c r="B332" s="90" t="s">
        <v>798</v>
      </c>
      <c r="C332" s="90" t="s">
        <v>783</v>
      </c>
      <c r="D332" s="90" t="s">
        <v>227</v>
      </c>
      <c r="E332" s="91">
        <v>2170.4524999999999</v>
      </c>
      <c r="F332" s="91">
        <v>2076.9818500000001</v>
      </c>
      <c r="G332" s="92">
        <v>2170452.5</v>
      </c>
      <c r="H332" s="92">
        <v>2076981.85</v>
      </c>
    </row>
    <row r="333" spans="1:8">
      <c r="A333" s="33" t="s">
        <v>784</v>
      </c>
      <c r="B333" s="90" t="s">
        <v>799</v>
      </c>
      <c r="C333" s="90" t="s">
        <v>475</v>
      </c>
      <c r="D333" s="90" t="s">
        <v>227</v>
      </c>
      <c r="E333" s="91">
        <v>42258.071689999997</v>
      </c>
      <c r="F333" s="91">
        <v>41926.379860000001</v>
      </c>
      <c r="G333" s="92">
        <v>42258071.689999998</v>
      </c>
      <c r="H333" s="92">
        <v>41926379.859999999</v>
      </c>
    </row>
    <row r="334" spans="1:8">
      <c r="A334" s="33" t="s">
        <v>644</v>
      </c>
      <c r="B334" s="90" t="s">
        <v>800</v>
      </c>
      <c r="C334" s="90" t="s">
        <v>518</v>
      </c>
      <c r="D334" s="90" t="s">
        <v>227</v>
      </c>
      <c r="E334" s="91">
        <v>650107.44495999999</v>
      </c>
      <c r="F334" s="91">
        <v>648311.80704999994</v>
      </c>
      <c r="G334" s="92">
        <v>650107444.96000004</v>
      </c>
      <c r="H334" s="92">
        <v>648311807.04999995</v>
      </c>
    </row>
    <row r="335" spans="1:8">
      <c r="A335" s="33" t="s">
        <v>648</v>
      </c>
      <c r="B335" s="90" t="s">
        <v>801</v>
      </c>
      <c r="C335" s="90" t="s">
        <v>651</v>
      </c>
      <c r="D335" s="90" t="s">
        <v>227</v>
      </c>
      <c r="E335" s="91">
        <v>357480.50351000001</v>
      </c>
      <c r="F335" s="91">
        <v>347896.44708999997</v>
      </c>
      <c r="G335" s="92">
        <v>357480503.50999999</v>
      </c>
      <c r="H335" s="92">
        <v>347896447.08999997</v>
      </c>
    </row>
    <row r="336" spans="1:8">
      <c r="A336" s="33" t="s">
        <v>653</v>
      </c>
      <c r="B336" s="90" t="s">
        <v>802</v>
      </c>
      <c r="C336" s="90" t="s">
        <v>226</v>
      </c>
      <c r="D336" s="90" t="s">
        <v>227</v>
      </c>
      <c r="E336" s="91">
        <v>1280501.5652100001</v>
      </c>
      <c r="F336" s="91">
        <v>1225018.1743399999</v>
      </c>
      <c r="G336" s="92">
        <v>1280501565.21</v>
      </c>
      <c r="H336" s="92">
        <v>1225018174.3399999</v>
      </c>
    </row>
    <row r="337" spans="1:8">
      <c r="A337" s="33" t="s">
        <v>803</v>
      </c>
      <c r="B337" s="90" t="s">
        <v>804</v>
      </c>
      <c r="C337" s="90" t="s">
        <v>226</v>
      </c>
      <c r="D337" s="90" t="s">
        <v>227</v>
      </c>
      <c r="E337" s="91">
        <v>23.1</v>
      </c>
      <c r="F337" s="91">
        <v>23.1</v>
      </c>
      <c r="G337" s="92">
        <v>23100</v>
      </c>
      <c r="H337" s="92">
        <v>23100</v>
      </c>
    </row>
    <row r="338" spans="1:8">
      <c r="A338" s="33" t="s">
        <v>805</v>
      </c>
      <c r="B338" s="90" t="s">
        <v>806</v>
      </c>
      <c r="C338" s="90" t="s">
        <v>226</v>
      </c>
      <c r="D338" s="90" t="s">
        <v>227</v>
      </c>
      <c r="E338" s="91">
        <v>122.44069</v>
      </c>
      <c r="F338" s="91">
        <v>0</v>
      </c>
      <c r="G338" s="92">
        <v>122440.69</v>
      </c>
      <c r="H338" s="92">
        <v>0</v>
      </c>
    </row>
    <row r="339" spans="1:8">
      <c r="A339" s="33" t="s">
        <v>807</v>
      </c>
      <c r="B339" s="90" t="s">
        <v>808</v>
      </c>
      <c r="C339" s="90" t="s">
        <v>226</v>
      </c>
      <c r="D339" s="90" t="s">
        <v>227</v>
      </c>
      <c r="E339" s="91">
        <v>0.14399999999999999</v>
      </c>
      <c r="F339" s="91">
        <v>0.14099999999999999</v>
      </c>
      <c r="G339" s="92">
        <v>144</v>
      </c>
      <c r="H339" s="92">
        <v>141</v>
      </c>
    </row>
    <row r="340" spans="1:8" ht="24">
      <c r="A340" s="33" t="s">
        <v>809</v>
      </c>
      <c r="B340" s="90" t="s">
        <v>810</v>
      </c>
      <c r="C340" s="90" t="s">
        <v>226</v>
      </c>
      <c r="D340" s="90" t="s">
        <v>227</v>
      </c>
      <c r="E340" s="91">
        <v>17.161750000000001</v>
      </c>
      <c r="F340" s="91">
        <v>17.035130000000002</v>
      </c>
      <c r="G340" s="92">
        <v>17161.75</v>
      </c>
      <c r="H340" s="92">
        <v>17035.13</v>
      </c>
    </row>
    <row r="341" spans="1:8" ht="24">
      <c r="A341" s="33" t="s">
        <v>811</v>
      </c>
      <c r="B341" s="90" t="s">
        <v>812</v>
      </c>
      <c r="C341" s="90" t="s">
        <v>226</v>
      </c>
      <c r="D341" s="90" t="s">
        <v>227</v>
      </c>
      <c r="E341" s="91">
        <v>10538584.357290002</v>
      </c>
      <c r="F341" s="91">
        <v>10457747.131790001</v>
      </c>
      <c r="G341" s="92">
        <v>10538584357.290001</v>
      </c>
      <c r="H341" s="92">
        <v>10457747131.790001</v>
      </c>
    </row>
    <row r="342" spans="1:8" ht="24">
      <c r="A342" s="33" t="s">
        <v>813</v>
      </c>
      <c r="B342" s="90" t="s">
        <v>814</v>
      </c>
      <c r="C342" s="90" t="s">
        <v>226</v>
      </c>
      <c r="D342" s="90" t="s">
        <v>227</v>
      </c>
      <c r="E342" s="91">
        <v>51.172839999999994</v>
      </c>
      <c r="F342" s="91">
        <v>51.157739999999997</v>
      </c>
      <c r="G342" s="92">
        <v>51172.84</v>
      </c>
      <c r="H342" s="92">
        <v>51157.74</v>
      </c>
    </row>
    <row r="343" spans="1:8">
      <c r="A343" s="33" t="s">
        <v>815</v>
      </c>
      <c r="B343" s="90" t="s">
        <v>816</v>
      </c>
      <c r="C343" s="90" t="s">
        <v>226</v>
      </c>
      <c r="D343" s="90" t="s">
        <v>227</v>
      </c>
      <c r="E343" s="91">
        <v>19.65776</v>
      </c>
      <c r="F343" s="91">
        <v>19.721400000000003</v>
      </c>
      <c r="G343" s="92">
        <v>19657.759999999998</v>
      </c>
      <c r="H343" s="92">
        <v>19721.400000000001</v>
      </c>
    </row>
    <row r="344" spans="1:8">
      <c r="A344" s="33" t="s">
        <v>817</v>
      </c>
      <c r="B344" s="90" t="s">
        <v>818</v>
      </c>
      <c r="C344" s="90" t="s">
        <v>226</v>
      </c>
      <c r="D344" s="90" t="s">
        <v>227</v>
      </c>
      <c r="E344" s="91">
        <v>4779084.8133300003</v>
      </c>
      <c r="F344" s="91">
        <v>4672654.2845600005</v>
      </c>
      <c r="G344" s="92">
        <v>4779084813.3299999</v>
      </c>
      <c r="H344" s="92">
        <v>4672654284.5600004</v>
      </c>
    </row>
    <row r="345" spans="1:8">
      <c r="A345" s="33" t="s">
        <v>819</v>
      </c>
      <c r="B345" s="90" t="s">
        <v>820</v>
      </c>
      <c r="C345" s="90" t="s">
        <v>226</v>
      </c>
      <c r="D345" s="90" t="s">
        <v>227</v>
      </c>
      <c r="E345" s="91">
        <v>20.259529999999998</v>
      </c>
      <c r="F345" s="91">
        <v>19.744430000000001</v>
      </c>
      <c r="G345" s="92">
        <v>20259.53</v>
      </c>
      <c r="H345" s="92">
        <v>19744.43</v>
      </c>
    </row>
    <row r="346" spans="1:8" ht="24">
      <c r="A346" s="33" t="s">
        <v>821</v>
      </c>
      <c r="B346" s="90" t="s">
        <v>822</v>
      </c>
      <c r="C346" s="90" t="s">
        <v>226</v>
      </c>
      <c r="D346" s="90" t="s">
        <v>227</v>
      </c>
      <c r="E346" s="91">
        <v>22.287020000000002</v>
      </c>
      <c r="F346" s="91">
        <v>22.224820000000001</v>
      </c>
      <c r="G346" s="92">
        <v>22287.02</v>
      </c>
      <c r="H346" s="92">
        <v>22224.82</v>
      </c>
    </row>
    <row r="347" spans="1:8" ht="24">
      <c r="A347" s="33" t="s">
        <v>823</v>
      </c>
      <c r="B347" s="90" t="s">
        <v>824</v>
      </c>
      <c r="C347" s="90" t="s">
        <v>226</v>
      </c>
      <c r="D347" s="90" t="s">
        <v>227</v>
      </c>
      <c r="E347" s="91">
        <v>4726796.0079899998</v>
      </c>
      <c r="F347" s="91">
        <v>4713604.0593900001</v>
      </c>
      <c r="G347" s="92">
        <v>4726796007.9899998</v>
      </c>
      <c r="H347" s="92">
        <v>4713604059.3900003</v>
      </c>
    </row>
    <row r="348" spans="1:8" ht="24">
      <c r="A348" s="33" t="s">
        <v>825</v>
      </c>
      <c r="B348" s="90" t="s">
        <v>826</v>
      </c>
      <c r="C348" s="90" t="s">
        <v>226</v>
      </c>
      <c r="D348" s="90" t="s">
        <v>227</v>
      </c>
      <c r="E348" s="91">
        <v>17.673950000000001</v>
      </c>
      <c r="F348" s="91">
        <v>17.673950000000001</v>
      </c>
      <c r="G348" s="92">
        <v>17673.95</v>
      </c>
      <c r="H348" s="92">
        <v>17673.95</v>
      </c>
    </row>
    <row r="349" spans="1:8" ht="24">
      <c r="A349" s="33" t="s">
        <v>827</v>
      </c>
      <c r="B349" s="90" t="s">
        <v>828</v>
      </c>
      <c r="C349" s="90" t="s">
        <v>226</v>
      </c>
      <c r="D349" s="90" t="s">
        <v>227</v>
      </c>
      <c r="E349" s="91">
        <v>23.209299999999999</v>
      </c>
      <c r="F349" s="91">
        <v>23.197189999999999</v>
      </c>
      <c r="G349" s="92">
        <v>23209.3</v>
      </c>
      <c r="H349" s="92">
        <v>23197.19</v>
      </c>
    </row>
    <row r="350" spans="1:8" ht="24">
      <c r="A350" s="33" t="s">
        <v>829</v>
      </c>
      <c r="B350" s="90" t="s">
        <v>830</v>
      </c>
      <c r="C350" s="90" t="s">
        <v>226</v>
      </c>
      <c r="D350" s="90" t="s">
        <v>227</v>
      </c>
      <c r="E350" s="91">
        <v>2768322.0875399997</v>
      </c>
      <c r="F350" s="91">
        <v>2766877.7182300002</v>
      </c>
      <c r="G350" s="92">
        <v>2768322087.54</v>
      </c>
      <c r="H350" s="92">
        <v>2766877718.23</v>
      </c>
    </row>
    <row r="351" spans="1:8" ht="24">
      <c r="A351" s="33" t="s">
        <v>831</v>
      </c>
      <c r="B351" s="90" t="s">
        <v>832</v>
      </c>
      <c r="C351" s="90" t="s">
        <v>226</v>
      </c>
      <c r="D351" s="90" t="s">
        <v>227</v>
      </c>
      <c r="E351" s="91">
        <v>9.9397000000000002</v>
      </c>
      <c r="F351" s="91">
        <v>9.9397000000000002</v>
      </c>
      <c r="G351" s="92">
        <v>9939.7000000000007</v>
      </c>
      <c r="H351" s="92">
        <v>9939.7000000000007</v>
      </c>
    </row>
    <row r="352" spans="1:8" ht="24">
      <c r="A352" s="33" t="s">
        <v>833</v>
      </c>
      <c r="B352" s="90" t="s">
        <v>834</v>
      </c>
      <c r="C352" s="90" t="s">
        <v>226</v>
      </c>
      <c r="D352" s="90" t="s">
        <v>227</v>
      </c>
      <c r="E352" s="91">
        <v>19.23143</v>
      </c>
      <c r="F352" s="91">
        <v>19.03932</v>
      </c>
      <c r="G352" s="92">
        <v>19231.43</v>
      </c>
      <c r="H352" s="92">
        <v>19039.32</v>
      </c>
    </row>
    <row r="353" spans="1:8" ht="24">
      <c r="A353" s="33" t="s">
        <v>835</v>
      </c>
      <c r="B353" s="90" t="s">
        <v>836</v>
      </c>
      <c r="C353" s="90" t="s">
        <v>226</v>
      </c>
      <c r="D353" s="90" t="s">
        <v>227</v>
      </c>
      <c r="E353" s="91">
        <v>586676.97804999992</v>
      </c>
      <c r="F353" s="91">
        <v>580130.99283</v>
      </c>
      <c r="G353" s="92">
        <v>586676978.04999995</v>
      </c>
      <c r="H353" s="92">
        <v>580130992.83000004</v>
      </c>
    </row>
    <row r="354" spans="1:8" ht="24">
      <c r="A354" s="33" t="s">
        <v>837</v>
      </c>
      <c r="B354" s="90" t="s">
        <v>838</v>
      </c>
      <c r="C354" s="90" t="s">
        <v>226</v>
      </c>
      <c r="D354" s="90" t="s">
        <v>227</v>
      </c>
      <c r="E354" s="91">
        <v>2.5421799999999997</v>
      </c>
      <c r="F354" s="91">
        <v>2.53918</v>
      </c>
      <c r="G354" s="92">
        <v>2542.1799999999998</v>
      </c>
      <c r="H354" s="92">
        <v>2539.1799999999998</v>
      </c>
    </row>
    <row r="355" spans="1:8" ht="24">
      <c r="A355" s="33" t="s">
        <v>839</v>
      </c>
      <c r="B355" s="90" t="s">
        <v>840</v>
      </c>
      <c r="C355" s="90" t="s">
        <v>226</v>
      </c>
      <c r="D355" s="90" t="s">
        <v>227</v>
      </c>
      <c r="E355" s="91">
        <v>22.383040000000001</v>
      </c>
      <c r="F355" s="91">
        <v>22.347770000000001</v>
      </c>
      <c r="G355" s="92">
        <v>22383.040000000001</v>
      </c>
      <c r="H355" s="92">
        <v>22347.77</v>
      </c>
    </row>
    <row r="356" spans="1:8" ht="24">
      <c r="A356" s="33" t="s">
        <v>841</v>
      </c>
      <c r="B356" s="90" t="s">
        <v>842</v>
      </c>
      <c r="C356" s="90" t="s">
        <v>226</v>
      </c>
      <c r="D356" s="90" t="s">
        <v>227</v>
      </c>
      <c r="E356" s="91">
        <v>1386790.6669400001</v>
      </c>
      <c r="F356" s="91">
        <v>1384605.40983</v>
      </c>
      <c r="G356" s="92">
        <v>1386790666.9400001</v>
      </c>
      <c r="H356" s="92">
        <v>1384605409.8299999</v>
      </c>
    </row>
    <row r="357" spans="1:8" ht="24">
      <c r="A357" s="33" t="s">
        <v>843</v>
      </c>
      <c r="B357" s="90" t="s">
        <v>844</v>
      </c>
      <c r="C357" s="90" t="s">
        <v>226</v>
      </c>
      <c r="D357" s="90" t="s">
        <v>227</v>
      </c>
      <c r="E357" s="91">
        <v>5.1631</v>
      </c>
      <c r="F357" s="91">
        <v>5.1631</v>
      </c>
      <c r="G357" s="92">
        <v>5163.1000000000004</v>
      </c>
      <c r="H357" s="92">
        <v>5163.1000000000004</v>
      </c>
    </row>
    <row r="358" spans="1:8" ht="36">
      <c r="A358" s="33" t="s">
        <v>845</v>
      </c>
      <c r="B358" s="90" t="s">
        <v>846</v>
      </c>
      <c r="C358" s="90" t="s">
        <v>226</v>
      </c>
      <c r="D358" s="90" t="s">
        <v>227</v>
      </c>
      <c r="E358" s="91">
        <v>20.942169999999997</v>
      </c>
      <c r="F358" s="91">
        <v>20.942169999999997</v>
      </c>
      <c r="G358" s="92">
        <v>20942.169999999998</v>
      </c>
      <c r="H358" s="92">
        <v>20942.169999999998</v>
      </c>
    </row>
    <row r="359" spans="1:8" ht="36">
      <c r="A359" s="33" t="s">
        <v>847</v>
      </c>
      <c r="B359" s="90" t="s">
        <v>848</v>
      </c>
      <c r="C359" s="90" t="s">
        <v>226</v>
      </c>
      <c r="D359" s="90" t="s">
        <v>227</v>
      </c>
      <c r="E359" s="91">
        <v>318073.08911</v>
      </c>
      <c r="F359" s="91">
        <v>318073.08911</v>
      </c>
      <c r="G359" s="92">
        <v>318073089.11000001</v>
      </c>
      <c r="H359" s="92">
        <v>318073089.11000001</v>
      </c>
    </row>
    <row r="360" spans="1:8" ht="36">
      <c r="A360" s="33" t="s">
        <v>849</v>
      </c>
      <c r="B360" s="90" t="s">
        <v>850</v>
      </c>
      <c r="C360" s="90" t="s">
        <v>226</v>
      </c>
      <c r="D360" s="90" t="s">
        <v>227</v>
      </c>
      <c r="E360" s="91">
        <v>1.2656800000000001</v>
      </c>
      <c r="F360" s="91">
        <v>1.2656800000000001</v>
      </c>
      <c r="G360" s="92">
        <v>1265.68</v>
      </c>
      <c r="H360" s="92">
        <v>1265.68</v>
      </c>
    </row>
    <row r="361" spans="1:8">
      <c r="A361" s="33" t="s">
        <v>851</v>
      </c>
      <c r="B361" s="90" t="s">
        <v>852</v>
      </c>
      <c r="C361" s="90" t="s">
        <v>226</v>
      </c>
      <c r="D361" s="90" t="s">
        <v>227</v>
      </c>
      <c r="E361" s="91">
        <v>15.99607</v>
      </c>
      <c r="F361" s="91">
        <v>15.832540000000002</v>
      </c>
      <c r="G361" s="92">
        <v>15996.07</v>
      </c>
      <c r="H361" s="92">
        <v>15832.54</v>
      </c>
    </row>
    <row r="362" spans="1:8">
      <c r="A362" s="33" t="s">
        <v>853</v>
      </c>
      <c r="B362" s="90" t="s">
        <v>854</v>
      </c>
      <c r="C362" s="90" t="s">
        <v>226</v>
      </c>
      <c r="D362" s="90" t="s">
        <v>227</v>
      </c>
      <c r="E362" s="91">
        <v>822703.94975999999</v>
      </c>
      <c r="F362" s="91">
        <v>813799.39486999996</v>
      </c>
      <c r="G362" s="92">
        <v>822703949.75999999</v>
      </c>
      <c r="H362" s="92">
        <v>813799394.87</v>
      </c>
    </row>
    <row r="363" spans="1:8">
      <c r="A363" s="33" t="s">
        <v>855</v>
      </c>
      <c r="B363" s="90" t="s">
        <v>856</v>
      </c>
      <c r="C363" s="90" t="s">
        <v>226</v>
      </c>
      <c r="D363" s="90" t="s">
        <v>227</v>
      </c>
      <c r="E363" s="91">
        <v>4.2859699999999998</v>
      </c>
      <c r="F363" s="91">
        <v>4.2833699999999997</v>
      </c>
      <c r="G363" s="92">
        <v>4285.97</v>
      </c>
      <c r="H363" s="92">
        <v>4283.37</v>
      </c>
    </row>
    <row r="364" spans="1:8">
      <c r="A364" s="33" t="s">
        <v>857</v>
      </c>
      <c r="B364" s="90" t="s">
        <v>858</v>
      </c>
      <c r="C364" s="90" t="s">
        <v>226</v>
      </c>
      <c r="D364" s="90" t="s">
        <v>227</v>
      </c>
      <c r="E364" s="91">
        <v>20.57968</v>
      </c>
      <c r="F364" s="91">
        <v>20.468599999999999</v>
      </c>
      <c r="G364" s="92">
        <v>20579.68</v>
      </c>
      <c r="H364" s="92">
        <v>20468.599999999999</v>
      </c>
    </row>
    <row r="365" spans="1:8">
      <c r="A365" s="33" t="s">
        <v>859</v>
      </c>
      <c r="B365" s="90" t="s">
        <v>860</v>
      </c>
      <c r="C365" s="90" t="s">
        <v>226</v>
      </c>
      <c r="D365" s="90" t="s">
        <v>227</v>
      </c>
      <c r="E365" s="91">
        <v>6698268.4056099998</v>
      </c>
      <c r="F365" s="91">
        <v>6115970.5225100005</v>
      </c>
      <c r="G365" s="92">
        <v>6698268405.6099997</v>
      </c>
      <c r="H365" s="92">
        <v>6115970522.5100002</v>
      </c>
    </row>
    <row r="366" spans="1:8">
      <c r="A366" s="33" t="s">
        <v>861</v>
      </c>
      <c r="B366" s="90" t="s">
        <v>862</v>
      </c>
      <c r="C366" s="90" t="s">
        <v>226</v>
      </c>
      <c r="D366" s="90" t="s">
        <v>227</v>
      </c>
      <c r="E366" s="91">
        <v>27.12331</v>
      </c>
      <c r="F366" s="91">
        <v>24.899810000000002</v>
      </c>
      <c r="G366" s="92">
        <v>27123.31</v>
      </c>
      <c r="H366" s="92">
        <v>24899.81</v>
      </c>
    </row>
    <row r="367" spans="1:8">
      <c r="A367" s="33" t="s">
        <v>863</v>
      </c>
      <c r="B367" s="90" t="s">
        <v>864</v>
      </c>
      <c r="C367" s="90" t="s">
        <v>226</v>
      </c>
      <c r="D367" s="90" t="s">
        <v>227</v>
      </c>
      <c r="E367" s="91">
        <v>34.649269999999994</v>
      </c>
      <c r="F367" s="91">
        <v>34.61909</v>
      </c>
      <c r="G367" s="92">
        <v>34649.269999999997</v>
      </c>
      <c r="H367" s="92">
        <v>34619.089999999997</v>
      </c>
    </row>
    <row r="368" spans="1:8">
      <c r="A368" s="33" t="s">
        <v>865</v>
      </c>
      <c r="B368" s="90" t="s">
        <v>866</v>
      </c>
      <c r="C368" s="90" t="s">
        <v>226</v>
      </c>
      <c r="D368" s="90" t="s">
        <v>227</v>
      </c>
      <c r="E368" s="91">
        <v>1920165.6200599999</v>
      </c>
      <c r="F368" s="91">
        <v>1638265.365</v>
      </c>
      <c r="G368" s="92">
        <v>1920165620.0599999</v>
      </c>
      <c r="H368" s="92">
        <v>1638265365</v>
      </c>
    </row>
    <row r="369" spans="1:8">
      <c r="A369" s="33" t="s">
        <v>867</v>
      </c>
      <c r="B369" s="90" t="s">
        <v>868</v>
      </c>
      <c r="C369" s="90" t="s">
        <v>226</v>
      </c>
      <c r="D369" s="90" t="s">
        <v>227</v>
      </c>
      <c r="E369" s="91">
        <v>4.6181000000000001</v>
      </c>
      <c r="F369" s="91">
        <v>3.9435500000000001</v>
      </c>
      <c r="G369" s="92">
        <v>4618.1000000000004</v>
      </c>
      <c r="H369" s="92">
        <v>3943.55</v>
      </c>
    </row>
    <row r="370" spans="1:8">
      <c r="A370" s="33" t="s">
        <v>869</v>
      </c>
      <c r="B370" s="90" t="s">
        <v>870</v>
      </c>
      <c r="C370" s="90" t="s">
        <v>226</v>
      </c>
      <c r="D370" s="90" t="s">
        <v>227</v>
      </c>
      <c r="E370" s="91">
        <v>19.386830000000003</v>
      </c>
      <c r="F370" s="91">
        <v>19.365400000000001</v>
      </c>
      <c r="G370" s="92">
        <v>19386.830000000002</v>
      </c>
      <c r="H370" s="92">
        <v>19365.400000000001</v>
      </c>
    </row>
    <row r="371" spans="1:8">
      <c r="A371" s="33" t="s">
        <v>871</v>
      </c>
      <c r="B371" s="90" t="s">
        <v>872</v>
      </c>
      <c r="C371" s="90" t="s">
        <v>226</v>
      </c>
      <c r="D371" s="90" t="s">
        <v>227</v>
      </c>
      <c r="E371" s="91">
        <v>3025671.6061199997</v>
      </c>
      <c r="F371" s="91">
        <v>2778531.3791100001</v>
      </c>
      <c r="G371" s="92">
        <v>3025671606.1199999</v>
      </c>
      <c r="H371" s="92">
        <v>2778531379.1100001</v>
      </c>
    </row>
    <row r="372" spans="1:8">
      <c r="A372" s="33" t="s">
        <v>873</v>
      </c>
      <c r="B372" s="90" t="s">
        <v>874</v>
      </c>
      <c r="C372" s="90" t="s">
        <v>226</v>
      </c>
      <c r="D372" s="90" t="s">
        <v>227</v>
      </c>
      <c r="E372" s="91">
        <v>13.005700000000001</v>
      </c>
      <c r="F372" s="91">
        <v>11.9566</v>
      </c>
      <c r="G372" s="92">
        <v>13005.7</v>
      </c>
      <c r="H372" s="92">
        <v>11956.6</v>
      </c>
    </row>
    <row r="373" spans="1:8">
      <c r="A373" s="33" t="s">
        <v>875</v>
      </c>
      <c r="B373" s="90" t="s">
        <v>876</v>
      </c>
      <c r="C373" s="90" t="s">
        <v>226</v>
      </c>
      <c r="D373" s="90" t="s">
        <v>227</v>
      </c>
      <c r="E373" s="91">
        <v>12.492290000000001</v>
      </c>
      <c r="F373" s="91">
        <v>12.43834</v>
      </c>
      <c r="G373" s="92">
        <v>12492.29</v>
      </c>
      <c r="H373" s="92">
        <v>12438.34</v>
      </c>
    </row>
    <row r="374" spans="1:8">
      <c r="A374" s="33" t="s">
        <v>877</v>
      </c>
      <c r="B374" s="90" t="s">
        <v>878</v>
      </c>
      <c r="C374" s="90" t="s">
        <v>226</v>
      </c>
      <c r="D374" s="90" t="s">
        <v>227</v>
      </c>
      <c r="E374" s="91">
        <v>880437.88624999998</v>
      </c>
      <c r="F374" s="91">
        <v>760988.86203999992</v>
      </c>
      <c r="G374" s="92">
        <v>880437886.25</v>
      </c>
      <c r="H374" s="92">
        <v>760988862.03999996</v>
      </c>
    </row>
    <row r="375" spans="1:8">
      <c r="A375" s="33" t="s">
        <v>879</v>
      </c>
      <c r="B375" s="90" t="s">
        <v>880</v>
      </c>
      <c r="C375" s="90" t="s">
        <v>226</v>
      </c>
      <c r="D375" s="90" t="s">
        <v>227</v>
      </c>
      <c r="E375" s="91">
        <v>5.8732100000000003</v>
      </c>
      <c r="F375" s="91">
        <v>5.0984099999999994</v>
      </c>
      <c r="G375" s="92">
        <v>5873.21</v>
      </c>
      <c r="H375" s="92">
        <v>5098.41</v>
      </c>
    </row>
    <row r="376" spans="1:8">
      <c r="A376" s="33" t="s">
        <v>881</v>
      </c>
      <c r="B376" s="90" t="s">
        <v>882</v>
      </c>
      <c r="C376" s="90" t="s">
        <v>226</v>
      </c>
      <c r="D376" s="90" t="s">
        <v>227</v>
      </c>
      <c r="E376" s="91">
        <v>13.279350000000001</v>
      </c>
      <c r="F376" s="91">
        <v>13.267580000000001</v>
      </c>
      <c r="G376" s="92">
        <v>13279.35</v>
      </c>
      <c r="H376" s="92">
        <v>13267.58</v>
      </c>
    </row>
    <row r="377" spans="1:8">
      <c r="A377" s="33" t="s">
        <v>883</v>
      </c>
      <c r="B377" s="90" t="s">
        <v>884</v>
      </c>
      <c r="C377" s="90" t="s">
        <v>226</v>
      </c>
      <c r="D377" s="90" t="s">
        <v>227</v>
      </c>
      <c r="E377" s="91">
        <v>465714.81122000003</v>
      </c>
      <c r="F377" s="91">
        <v>463996.59632999997</v>
      </c>
      <c r="G377" s="92">
        <v>465714811.22000003</v>
      </c>
      <c r="H377" s="92">
        <v>463996596.32999998</v>
      </c>
    </row>
    <row r="378" spans="1:8">
      <c r="A378" s="33" t="s">
        <v>885</v>
      </c>
      <c r="B378" s="90" t="s">
        <v>886</v>
      </c>
      <c r="C378" s="90" t="s">
        <v>226</v>
      </c>
      <c r="D378" s="90" t="s">
        <v>227</v>
      </c>
      <c r="E378" s="91">
        <v>2.9225500000000002</v>
      </c>
      <c r="F378" s="91">
        <v>2.9143499999999998</v>
      </c>
      <c r="G378" s="92">
        <v>2922.55</v>
      </c>
      <c r="H378" s="92">
        <v>2914.35</v>
      </c>
    </row>
    <row r="379" spans="1:8">
      <c r="A379" s="33" t="s">
        <v>887</v>
      </c>
      <c r="B379" s="90" t="s">
        <v>888</v>
      </c>
      <c r="C379" s="90" t="s">
        <v>226</v>
      </c>
      <c r="D379" s="90" t="s">
        <v>227</v>
      </c>
      <c r="E379" s="91">
        <v>14.706530000000001</v>
      </c>
      <c r="F379" s="91">
        <v>14.30058</v>
      </c>
      <c r="G379" s="92">
        <v>14706.53</v>
      </c>
      <c r="H379" s="92">
        <v>14300.58</v>
      </c>
    </row>
    <row r="380" spans="1:8">
      <c r="A380" s="33" t="s">
        <v>889</v>
      </c>
      <c r="B380" s="90" t="s">
        <v>890</v>
      </c>
      <c r="C380" s="90" t="s">
        <v>226</v>
      </c>
      <c r="D380" s="90" t="s">
        <v>227</v>
      </c>
      <c r="E380" s="91">
        <v>305131.12612000003</v>
      </c>
      <c r="F380" s="91">
        <v>296365.14500999998</v>
      </c>
      <c r="G380" s="92">
        <v>305131126.12</v>
      </c>
      <c r="H380" s="92">
        <v>296365145.00999999</v>
      </c>
    </row>
    <row r="381" spans="1:8">
      <c r="A381" s="33" t="s">
        <v>891</v>
      </c>
      <c r="B381" s="90" t="s">
        <v>892</v>
      </c>
      <c r="C381" s="90" t="s">
        <v>226</v>
      </c>
      <c r="D381" s="90" t="s">
        <v>227</v>
      </c>
      <c r="E381" s="91">
        <v>1.7290000000000001</v>
      </c>
      <c r="F381" s="91">
        <v>1.7270000000000001</v>
      </c>
      <c r="G381" s="92">
        <v>1729</v>
      </c>
      <c r="H381" s="92">
        <v>1727</v>
      </c>
    </row>
    <row r="382" spans="1:8">
      <c r="A382" s="33" t="s">
        <v>657</v>
      </c>
      <c r="B382" s="90" t="s">
        <v>893</v>
      </c>
      <c r="C382" s="90" t="s">
        <v>226</v>
      </c>
      <c r="D382" s="90" t="s">
        <v>227</v>
      </c>
      <c r="E382" s="91">
        <v>5539210.7051899992</v>
      </c>
      <c r="F382" s="91">
        <v>5161515.6343499999</v>
      </c>
      <c r="G382" s="92">
        <v>5539210705.1899996</v>
      </c>
      <c r="H382" s="92">
        <v>5161515634.3500004</v>
      </c>
    </row>
    <row r="383" spans="1:8">
      <c r="A383" s="33" t="s">
        <v>659</v>
      </c>
      <c r="B383" s="90" t="s">
        <v>894</v>
      </c>
      <c r="C383" s="90" t="s">
        <v>135</v>
      </c>
      <c r="D383" s="90" t="s">
        <v>227</v>
      </c>
      <c r="E383" s="91">
        <v>2478339.3349899999</v>
      </c>
      <c r="F383" s="91">
        <v>2366113.88852</v>
      </c>
      <c r="G383" s="92">
        <v>2478339334.9899998</v>
      </c>
      <c r="H383" s="92">
        <v>2366113888.52</v>
      </c>
    </row>
    <row r="384" spans="1:8" ht="24">
      <c r="A384" s="33" t="s">
        <v>895</v>
      </c>
      <c r="B384" s="90" t="s">
        <v>896</v>
      </c>
      <c r="C384" s="90" t="s">
        <v>135</v>
      </c>
      <c r="D384" s="90" t="s">
        <v>227</v>
      </c>
      <c r="E384" s="91">
        <v>1166049.1663599999</v>
      </c>
      <c r="F384" s="91">
        <v>1135967.77752</v>
      </c>
      <c r="G384" s="92">
        <v>1166049166.3599999</v>
      </c>
      <c r="H384" s="92">
        <v>1135967777.52</v>
      </c>
    </row>
    <row r="385" spans="1:8">
      <c r="A385" s="33" t="s">
        <v>750</v>
      </c>
      <c r="B385" s="90" t="s">
        <v>897</v>
      </c>
      <c r="C385" s="90" t="s">
        <v>137</v>
      </c>
      <c r="D385" s="90" t="s">
        <v>227</v>
      </c>
      <c r="E385" s="91">
        <v>66059.372369999997</v>
      </c>
      <c r="F385" s="91">
        <v>65514.614679999999</v>
      </c>
      <c r="G385" s="92">
        <v>66059372.369999997</v>
      </c>
      <c r="H385" s="92">
        <v>65514614.68</v>
      </c>
    </row>
    <row r="386" spans="1:8" ht="24">
      <c r="A386" s="33" t="s">
        <v>752</v>
      </c>
      <c r="B386" s="90" t="s">
        <v>898</v>
      </c>
      <c r="C386" s="90" t="s">
        <v>139</v>
      </c>
      <c r="D386" s="90" t="s">
        <v>227</v>
      </c>
      <c r="E386" s="91">
        <v>795459.21954999992</v>
      </c>
      <c r="F386" s="91">
        <v>789829.39659000002</v>
      </c>
      <c r="G386" s="92">
        <v>795459219.54999995</v>
      </c>
      <c r="H386" s="92">
        <v>789829396.59000003</v>
      </c>
    </row>
    <row r="387" spans="1:8">
      <c r="A387" s="33" t="s">
        <v>899</v>
      </c>
      <c r="B387" s="90" t="s">
        <v>900</v>
      </c>
      <c r="C387" s="90" t="s">
        <v>141</v>
      </c>
      <c r="D387" s="90" t="s">
        <v>227</v>
      </c>
      <c r="E387" s="91">
        <v>11758.321</v>
      </c>
      <c r="F387" s="91">
        <v>11758.321</v>
      </c>
      <c r="G387" s="92">
        <v>11758321</v>
      </c>
      <c r="H387" s="92">
        <v>11758321</v>
      </c>
    </row>
    <row r="388" spans="1:8">
      <c r="A388" s="33" t="s">
        <v>724</v>
      </c>
      <c r="B388" s="90" t="s">
        <v>901</v>
      </c>
      <c r="C388" s="90" t="s">
        <v>755</v>
      </c>
      <c r="D388" s="90" t="s">
        <v>227</v>
      </c>
      <c r="E388" s="91">
        <v>108024.5597</v>
      </c>
      <c r="F388" s="91">
        <v>107906.99011</v>
      </c>
      <c r="G388" s="92">
        <v>108024559.7</v>
      </c>
      <c r="H388" s="92">
        <v>107906990.11</v>
      </c>
    </row>
    <row r="389" spans="1:8">
      <c r="A389" s="33" t="s">
        <v>756</v>
      </c>
      <c r="B389" s="90" t="s">
        <v>902</v>
      </c>
      <c r="C389" s="90" t="s">
        <v>226</v>
      </c>
      <c r="D389" s="90" t="s">
        <v>227</v>
      </c>
      <c r="E389" s="91">
        <v>179742.01311</v>
      </c>
      <c r="F389" s="91">
        <v>155952.78349999999</v>
      </c>
      <c r="G389" s="92">
        <v>179742013.11000001</v>
      </c>
      <c r="H389" s="92">
        <v>155952783.5</v>
      </c>
    </row>
    <row r="390" spans="1:8">
      <c r="A390" s="33" t="s">
        <v>758</v>
      </c>
      <c r="B390" s="90" t="s">
        <v>903</v>
      </c>
      <c r="C390" s="90" t="s">
        <v>135</v>
      </c>
      <c r="D390" s="90" t="s">
        <v>227</v>
      </c>
      <c r="E390" s="91">
        <v>5005.6806299999998</v>
      </c>
      <c r="F390" s="91">
        <v>5005.6716399999996</v>
      </c>
      <c r="G390" s="92">
        <v>5005680.63</v>
      </c>
      <c r="H390" s="92">
        <v>5005671.6399999997</v>
      </c>
    </row>
    <row r="391" spans="1:8">
      <c r="A391" s="33" t="s">
        <v>904</v>
      </c>
      <c r="B391" s="90" t="s">
        <v>905</v>
      </c>
      <c r="C391" s="90" t="s">
        <v>135</v>
      </c>
      <c r="D391" s="90" t="s">
        <v>227</v>
      </c>
      <c r="E391" s="91">
        <v>387519.69722999999</v>
      </c>
      <c r="F391" s="91">
        <v>386151.69338000001</v>
      </c>
      <c r="G391" s="92">
        <v>387519697.23000002</v>
      </c>
      <c r="H391" s="92">
        <v>386151693.38</v>
      </c>
    </row>
    <row r="392" spans="1:8">
      <c r="A392" s="33" t="s">
        <v>750</v>
      </c>
      <c r="B392" s="90" t="s">
        <v>906</v>
      </c>
      <c r="C392" s="90" t="s">
        <v>137</v>
      </c>
      <c r="D392" s="90" t="s">
        <v>227</v>
      </c>
      <c r="E392" s="91">
        <v>351187.63094</v>
      </c>
      <c r="F392" s="91">
        <v>350050.92898000003</v>
      </c>
      <c r="G392" s="92">
        <v>351187630.94</v>
      </c>
      <c r="H392" s="92">
        <v>350050928.98000002</v>
      </c>
    </row>
    <row r="393" spans="1:8" ht="24">
      <c r="A393" s="33" t="s">
        <v>752</v>
      </c>
      <c r="B393" s="90" t="s">
        <v>907</v>
      </c>
      <c r="C393" s="90" t="s">
        <v>139</v>
      </c>
      <c r="D393" s="90" t="s">
        <v>227</v>
      </c>
      <c r="E393" s="91">
        <v>34377.220030000004</v>
      </c>
      <c r="F393" s="91">
        <v>34146.625799999994</v>
      </c>
      <c r="G393" s="92">
        <v>34377220.030000001</v>
      </c>
      <c r="H393" s="92">
        <v>34146625.799999997</v>
      </c>
    </row>
    <row r="394" spans="1:8">
      <c r="A394" s="33" t="s">
        <v>724</v>
      </c>
      <c r="B394" s="90" t="s">
        <v>908</v>
      </c>
      <c r="C394" s="90" t="s">
        <v>755</v>
      </c>
      <c r="D394" s="90" t="s">
        <v>227</v>
      </c>
      <c r="E394" s="91">
        <v>1806.2932599999999</v>
      </c>
      <c r="F394" s="91">
        <v>1805.5863300000001</v>
      </c>
      <c r="G394" s="92">
        <v>1806293.26</v>
      </c>
      <c r="H394" s="92">
        <v>1805586.33</v>
      </c>
    </row>
    <row r="395" spans="1:8">
      <c r="A395" s="33" t="s">
        <v>758</v>
      </c>
      <c r="B395" s="90" t="s">
        <v>909</v>
      </c>
      <c r="C395" s="90" t="s">
        <v>135</v>
      </c>
      <c r="D395" s="90" t="s">
        <v>227</v>
      </c>
      <c r="E395" s="91">
        <v>148.553</v>
      </c>
      <c r="F395" s="91">
        <v>148.55226999999999</v>
      </c>
      <c r="G395" s="92">
        <v>148553</v>
      </c>
      <c r="H395" s="92">
        <v>148552.26999999999</v>
      </c>
    </row>
    <row r="396" spans="1:8">
      <c r="A396" s="33" t="s">
        <v>635</v>
      </c>
      <c r="B396" s="90" t="s">
        <v>910</v>
      </c>
      <c r="C396" s="90" t="s">
        <v>147</v>
      </c>
      <c r="D396" s="90" t="s">
        <v>227</v>
      </c>
      <c r="E396" s="91">
        <v>302197.82146000001</v>
      </c>
      <c r="F396" s="91">
        <v>252386.07394</v>
      </c>
      <c r="G396" s="92">
        <v>302197821.45999998</v>
      </c>
      <c r="H396" s="92">
        <v>252386073.94</v>
      </c>
    </row>
    <row r="397" spans="1:8">
      <c r="A397" s="33" t="s">
        <v>639</v>
      </c>
      <c r="B397" s="90" t="s">
        <v>911</v>
      </c>
      <c r="C397" s="90" t="s">
        <v>475</v>
      </c>
      <c r="D397" s="90" t="s">
        <v>227</v>
      </c>
      <c r="E397" s="91">
        <v>2043314.81122</v>
      </c>
      <c r="F397" s="91">
        <v>1885269.1216300002</v>
      </c>
      <c r="G397" s="92">
        <v>2043314811.22</v>
      </c>
      <c r="H397" s="92">
        <v>1885269121.6300001</v>
      </c>
    </row>
    <row r="398" spans="1:8">
      <c r="A398" s="33" t="s">
        <v>912</v>
      </c>
      <c r="B398" s="90" t="s">
        <v>913</v>
      </c>
      <c r="C398" s="90" t="s">
        <v>475</v>
      </c>
      <c r="D398" s="90" t="s">
        <v>227</v>
      </c>
      <c r="E398" s="91">
        <v>622865.94588000001</v>
      </c>
      <c r="F398" s="91">
        <v>527755.42605000001</v>
      </c>
      <c r="G398" s="92">
        <v>622865945.88</v>
      </c>
      <c r="H398" s="92">
        <v>527755426.05000001</v>
      </c>
    </row>
    <row r="399" spans="1:8">
      <c r="A399" s="33" t="s">
        <v>770</v>
      </c>
      <c r="B399" s="90" t="s">
        <v>914</v>
      </c>
      <c r="C399" s="90" t="s">
        <v>226</v>
      </c>
      <c r="D399" s="90" t="s">
        <v>227</v>
      </c>
      <c r="E399" s="91">
        <v>488146.08552999998</v>
      </c>
      <c r="F399" s="91">
        <v>403368.54504</v>
      </c>
      <c r="G399" s="92">
        <v>488146085.52999997</v>
      </c>
      <c r="H399" s="92">
        <v>403368545.04000002</v>
      </c>
    </row>
    <row r="400" spans="1:8">
      <c r="A400" s="33" t="s">
        <v>773</v>
      </c>
      <c r="B400" s="90" t="s">
        <v>915</v>
      </c>
      <c r="C400" s="90" t="s">
        <v>775</v>
      </c>
      <c r="D400" s="90" t="s">
        <v>227</v>
      </c>
      <c r="E400" s="91">
        <v>72999.690109999996</v>
      </c>
      <c r="F400" s="91">
        <v>66745.680859999993</v>
      </c>
      <c r="G400" s="92">
        <v>72999690.109999999</v>
      </c>
      <c r="H400" s="92">
        <v>66745680.859999999</v>
      </c>
    </row>
    <row r="401" spans="1:8">
      <c r="A401" s="33" t="s">
        <v>776</v>
      </c>
      <c r="B401" s="90" t="s">
        <v>916</v>
      </c>
      <c r="C401" s="90" t="s">
        <v>778</v>
      </c>
      <c r="D401" s="90" t="s">
        <v>227</v>
      </c>
      <c r="E401" s="91">
        <v>15574.977449999998</v>
      </c>
      <c r="F401" s="91">
        <v>14740.648929999999</v>
      </c>
      <c r="G401" s="92">
        <v>15574977.449999999</v>
      </c>
      <c r="H401" s="92">
        <v>14740648.93</v>
      </c>
    </row>
    <row r="402" spans="1:8">
      <c r="A402" s="33" t="s">
        <v>779</v>
      </c>
      <c r="B402" s="90" t="s">
        <v>917</v>
      </c>
      <c r="C402" s="90" t="s">
        <v>475</v>
      </c>
      <c r="D402" s="90" t="s">
        <v>227</v>
      </c>
      <c r="E402" s="91">
        <v>16657.051599999999</v>
      </c>
      <c r="F402" s="91">
        <v>13617.78707</v>
      </c>
      <c r="G402" s="92">
        <v>16657051.6</v>
      </c>
      <c r="H402" s="92">
        <v>13617787.07</v>
      </c>
    </row>
    <row r="403" spans="1:8">
      <c r="A403" s="33" t="s">
        <v>781</v>
      </c>
      <c r="B403" s="90" t="s">
        <v>918</v>
      </c>
      <c r="C403" s="90" t="s">
        <v>226</v>
      </c>
      <c r="D403" s="90" t="s">
        <v>227</v>
      </c>
      <c r="E403" s="91">
        <v>1440.10646</v>
      </c>
      <c r="F403" s="91">
        <v>1366.5882099999999</v>
      </c>
      <c r="G403" s="92">
        <v>1440106.46</v>
      </c>
      <c r="H403" s="92">
        <v>1366588.21</v>
      </c>
    </row>
    <row r="404" spans="1:8">
      <c r="A404" s="33" t="s">
        <v>784</v>
      </c>
      <c r="B404" s="90" t="s">
        <v>919</v>
      </c>
      <c r="C404" s="90" t="s">
        <v>475</v>
      </c>
      <c r="D404" s="90" t="s">
        <v>227</v>
      </c>
      <c r="E404" s="91">
        <v>28048.034729999999</v>
      </c>
      <c r="F404" s="91">
        <v>27916.175940000001</v>
      </c>
      <c r="G404" s="92">
        <v>28048034.73</v>
      </c>
      <c r="H404" s="92">
        <v>27916175.940000001</v>
      </c>
    </row>
    <row r="405" spans="1:8">
      <c r="A405" s="33" t="s">
        <v>709</v>
      </c>
      <c r="B405" s="90" t="s">
        <v>920</v>
      </c>
      <c r="C405" s="90" t="s">
        <v>475</v>
      </c>
      <c r="D405" s="90" t="s">
        <v>227</v>
      </c>
      <c r="E405" s="91">
        <v>898164.00200999994</v>
      </c>
      <c r="F405" s="91">
        <v>829200.53307</v>
      </c>
      <c r="G405" s="92">
        <v>898164002.00999999</v>
      </c>
      <c r="H405" s="92">
        <v>829200533.07000005</v>
      </c>
    </row>
    <row r="406" spans="1:8">
      <c r="A406" s="33" t="s">
        <v>770</v>
      </c>
      <c r="B406" s="90" t="s">
        <v>921</v>
      </c>
      <c r="C406" s="90" t="s">
        <v>772</v>
      </c>
      <c r="D406" s="90" t="s">
        <v>227</v>
      </c>
      <c r="E406" s="91">
        <v>710265.83457000006</v>
      </c>
      <c r="F406" s="91">
        <v>656136.43359000003</v>
      </c>
      <c r="G406" s="92">
        <v>710265834.57000005</v>
      </c>
      <c r="H406" s="92">
        <v>656136433.59000003</v>
      </c>
    </row>
    <row r="407" spans="1:8">
      <c r="A407" s="33" t="s">
        <v>773</v>
      </c>
      <c r="B407" s="90" t="s">
        <v>922</v>
      </c>
      <c r="C407" s="90" t="s">
        <v>775</v>
      </c>
      <c r="D407" s="90" t="s">
        <v>227</v>
      </c>
      <c r="E407" s="91">
        <v>88782.174980000011</v>
      </c>
      <c r="F407" s="91">
        <v>80713.828420000005</v>
      </c>
      <c r="G407" s="92">
        <v>88782174.980000004</v>
      </c>
      <c r="H407" s="92">
        <v>80713828.420000002</v>
      </c>
    </row>
    <row r="408" spans="1:8">
      <c r="A408" s="33" t="s">
        <v>776</v>
      </c>
      <c r="B408" s="90" t="s">
        <v>923</v>
      </c>
      <c r="C408" s="90" t="s">
        <v>778</v>
      </c>
      <c r="D408" s="90" t="s">
        <v>227</v>
      </c>
      <c r="E408" s="91">
        <v>42020.653450000005</v>
      </c>
      <c r="F408" s="91">
        <v>39769.669159999998</v>
      </c>
      <c r="G408" s="92">
        <v>42020653.450000003</v>
      </c>
      <c r="H408" s="92">
        <v>39769669.159999996</v>
      </c>
    </row>
    <row r="409" spans="1:8">
      <c r="A409" s="33" t="s">
        <v>779</v>
      </c>
      <c r="B409" s="90" t="s">
        <v>924</v>
      </c>
      <c r="C409" s="90" t="s">
        <v>475</v>
      </c>
      <c r="D409" s="90" t="s">
        <v>227</v>
      </c>
      <c r="E409" s="91">
        <v>23105.234199999999</v>
      </c>
      <c r="F409" s="91">
        <v>18889.427100000001</v>
      </c>
      <c r="G409" s="92">
        <v>23105234.199999999</v>
      </c>
      <c r="H409" s="92">
        <v>18889427.100000001</v>
      </c>
    </row>
    <row r="410" spans="1:8">
      <c r="A410" s="33" t="s">
        <v>781</v>
      </c>
      <c r="B410" s="90" t="s">
        <v>925</v>
      </c>
      <c r="C410" s="90" t="s">
        <v>783</v>
      </c>
      <c r="D410" s="90" t="s">
        <v>227</v>
      </c>
      <c r="E410" s="91">
        <v>1960.16482</v>
      </c>
      <c r="F410" s="91">
        <v>1840.8188400000001</v>
      </c>
      <c r="G410" s="92">
        <v>1960164.82</v>
      </c>
      <c r="H410" s="92">
        <v>1840818.84</v>
      </c>
    </row>
    <row r="411" spans="1:8">
      <c r="A411" s="33" t="s">
        <v>784</v>
      </c>
      <c r="B411" s="90" t="s">
        <v>926</v>
      </c>
      <c r="C411" s="90" t="s">
        <v>475</v>
      </c>
      <c r="D411" s="90" t="s">
        <v>227</v>
      </c>
      <c r="E411" s="91">
        <v>32029.939989999999</v>
      </c>
      <c r="F411" s="91">
        <v>31850.355960000001</v>
      </c>
      <c r="G411" s="92">
        <v>32029939.989999998</v>
      </c>
      <c r="H411" s="92">
        <v>31850355.960000001</v>
      </c>
    </row>
    <row r="412" spans="1:8">
      <c r="A412" s="33" t="s">
        <v>712</v>
      </c>
      <c r="B412" s="90" t="s">
        <v>927</v>
      </c>
      <c r="C412" s="90" t="s">
        <v>475</v>
      </c>
      <c r="D412" s="90" t="s">
        <v>227</v>
      </c>
      <c r="E412" s="91">
        <v>234271.78955000002</v>
      </c>
      <c r="F412" s="91">
        <v>215324.2409</v>
      </c>
      <c r="G412" s="92">
        <v>234271789.55000001</v>
      </c>
      <c r="H412" s="92">
        <v>215324240.90000001</v>
      </c>
    </row>
    <row r="413" spans="1:8">
      <c r="A413" s="33" t="s">
        <v>770</v>
      </c>
      <c r="B413" s="90" t="s">
        <v>928</v>
      </c>
      <c r="C413" s="90" t="s">
        <v>772</v>
      </c>
      <c r="D413" s="90" t="s">
        <v>227</v>
      </c>
      <c r="E413" s="91">
        <v>203460.84868</v>
      </c>
      <c r="F413" s="91">
        <v>186756.51443000001</v>
      </c>
      <c r="G413" s="92">
        <v>203460848.68000001</v>
      </c>
      <c r="H413" s="92">
        <v>186756514.43000001</v>
      </c>
    </row>
    <row r="414" spans="1:8">
      <c r="A414" s="33" t="s">
        <v>773</v>
      </c>
      <c r="B414" s="90" t="s">
        <v>929</v>
      </c>
      <c r="C414" s="90" t="s">
        <v>775</v>
      </c>
      <c r="D414" s="90" t="s">
        <v>227</v>
      </c>
      <c r="E414" s="91">
        <v>10938.95659</v>
      </c>
      <c r="F414" s="91">
        <v>9860.3383900000008</v>
      </c>
      <c r="G414" s="92">
        <v>10938956.59</v>
      </c>
      <c r="H414" s="92">
        <v>9860338.3900000006</v>
      </c>
    </row>
    <row r="415" spans="1:8">
      <c r="A415" s="33" t="s">
        <v>776</v>
      </c>
      <c r="B415" s="90" t="s">
        <v>930</v>
      </c>
      <c r="C415" s="90" t="s">
        <v>778</v>
      </c>
      <c r="D415" s="90" t="s">
        <v>227</v>
      </c>
      <c r="E415" s="91">
        <v>49.406519999999993</v>
      </c>
      <c r="F415" s="91">
        <v>49.406519999999993</v>
      </c>
      <c r="G415" s="92">
        <v>49406.52</v>
      </c>
      <c r="H415" s="92">
        <v>49406.52</v>
      </c>
    </row>
    <row r="416" spans="1:8">
      <c r="A416" s="33" t="s">
        <v>779</v>
      </c>
      <c r="B416" s="90" t="s">
        <v>931</v>
      </c>
      <c r="C416" s="90" t="s">
        <v>475</v>
      </c>
      <c r="D416" s="90" t="s">
        <v>227</v>
      </c>
      <c r="E416" s="91">
        <v>5870.8718099999996</v>
      </c>
      <c r="F416" s="91">
        <v>4799.6659099999997</v>
      </c>
      <c r="G416" s="92">
        <v>5870871.8099999996</v>
      </c>
      <c r="H416" s="92">
        <v>4799665.91</v>
      </c>
    </row>
    <row r="417" spans="1:8">
      <c r="A417" s="33" t="s">
        <v>781</v>
      </c>
      <c r="B417" s="90" t="s">
        <v>932</v>
      </c>
      <c r="C417" s="90" t="s">
        <v>783</v>
      </c>
      <c r="D417" s="90" t="s">
        <v>227</v>
      </c>
      <c r="E417" s="91">
        <v>657.72620999999992</v>
      </c>
      <c r="F417" s="91">
        <v>629.49806000000001</v>
      </c>
      <c r="G417" s="92">
        <v>657726.21</v>
      </c>
      <c r="H417" s="92">
        <v>629498.06000000006</v>
      </c>
    </row>
    <row r="418" spans="1:8">
      <c r="A418" s="33" t="s">
        <v>784</v>
      </c>
      <c r="B418" s="90" t="s">
        <v>933</v>
      </c>
      <c r="C418" s="90" t="s">
        <v>475</v>
      </c>
      <c r="D418" s="90" t="s">
        <v>227</v>
      </c>
      <c r="E418" s="91">
        <v>13293.979740000001</v>
      </c>
      <c r="F418" s="91">
        <v>13228.817590000001</v>
      </c>
      <c r="G418" s="92">
        <v>13293979.74</v>
      </c>
      <c r="H418" s="92">
        <v>13228817.59</v>
      </c>
    </row>
    <row r="419" spans="1:8">
      <c r="A419" s="33" t="s">
        <v>644</v>
      </c>
      <c r="B419" s="90" t="s">
        <v>934</v>
      </c>
      <c r="C419" s="90" t="s">
        <v>518</v>
      </c>
      <c r="D419" s="90" t="s">
        <v>227</v>
      </c>
      <c r="E419" s="91">
        <v>197462.1684</v>
      </c>
      <c r="F419" s="91">
        <v>196102.28797999999</v>
      </c>
      <c r="G419" s="92">
        <v>197462168.40000001</v>
      </c>
      <c r="H419" s="92">
        <v>196102287.97999999</v>
      </c>
    </row>
    <row r="420" spans="1:8">
      <c r="A420" s="33" t="s">
        <v>648</v>
      </c>
      <c r="B420" s="90" t="s">
        <v>935</v>
      </c>
      <c r="C420" s="90" t="s">
        <v>651</v>
      </c>
      <c r="D420" s="90" t="s">
        <v>227</v>
      </c>
      <c r="E420" s="91">
        <v>110945.97239</v>
      </c>
      <c r="F420" s="91">
        <v>94137.80055</v>
      </c>
      <c r="G420" s="92">
        <v>110945972.39</v>
      </c>
      <c r="H420" s="92">
        <v>94137800.549999997</v>
      </c>
    </row>
    <row r="421" spans="1:8">
      <c r="A421" s="33" t="s">
        <v>653</v>
      </c>
      <c r="B421" s="90" t="s">
        <v>936</v>
      </c>
      <c r="C421" s="90" t="s">
        <v>226</v>
      </c>
      <c r="D421" s="90" t="s">
        <v>227</v>
      </c>
      <c r="E421" s="91">
        <v>406950.59672999999</v>
      </c>
      <c r="F421" s="91">
        <v>367506.46173000004</v>
      </c>
      <c r="G421" s="92">
        <v>406950596.73000002</v>
      </c>
      <c r="H421" s="92">
        <v>367506461.73000002</v>
      </c>
    </row>
    <row r="422" spans="1:8" ht="24">
      <c r="A422" s="33" t="s">
        <v>678</v>
      </c>
      <c r="B422" s="90" t="s">
        <v>937</v>
      </c>
      <c r="C422" s="90" t="s">
        <v>226</v>
      </c>
      <c r="D422" s="90" t="s">
        <v>227</v>
      </c>
      <c r="E422" s="91">
        <v>1489684.5186700001</v>
      </c>
      <c r="F422" s="91">
        <v>0</v>
      </c>
      <c r="G422" s="92">
        <v>1489684518.6700001</v>
      </c>
      <c r="H422" s="93">
        <v>0</v>
      </c>
    </row>
    <row r="423" spans="1:8">
      <c r="A423" s="33" t="s">
        <v>680</v>
      </c>
      <c r="B423" s="90" t="s">
        <v>938</v>
      </c>
      <c r="C423" s="90" t="s">
        <v>226</v>
      </c>
      <c r="D423" s="90" t="s">
        <v>227</v>
      </c>
      <c r="E423" s="91">
        <v>1037992.98991</v>
      </c>
      <c r="F423" s="91">
        <v>0</v>
      </c>
      <c r="G423" s="92">
        <v>1037992989.91</v>
      </c>
      <c r="H423" s="93">
        <v>0</v>
      </c>
    </row>
    <row r="424" spans="1:8">
      <c r="A424" s="33" t="s">
        <v>682</v>
      </c>
      <c r="B424" s="90" t="s">
        <v>939</v>
      </c>
      <c r="C424" s="90" t="s">
        <v>226</v>
      </c>
      <c r="D424" s="90" t="s">
        <v>227</v>
      </c>
      <c r="E424" s="91">
        <v>229224.07563000001</v>
      </c>
      <c r="F424" s="91">
        <v>0</v>
      </c>
      <c r="G424" s="92">
        <v>229224075.63</v>
      </c>
      <c r="H424" s="93">
        <v>0</v>
      </c>
    </row>
    <row r="425" spans="1:8">
      <c r="A425" s="33" t="s">
        <v>680</v>
      </c>
      <c r="B425" s="90" t="s">
        <v>940</v>
      </c>
      <c r="C425" s="90" t="s">
        <v>226</v>
      </c>
      <c r="D425" s="90" t="s">
        <v>227</v>
      </c>
      <c r="E425" s="91">
        <v>135654.66224000001</v>
      </c>
      <c r="F425" s="91">
        <v>0</v>
      </c>
      <c r="G425" s="92">
        <v>135654662.24000001</v>
      </c>
      <c r="H425" s="93">
        <v>0</v>
      </c>
    </row>
    <row r="426" spans="1:8">
      <c r="A426" s="33" t="s">
        <v>685</v>
      </c>
      <c r="B426" s="90" t="s">
        <v>941</v>
      </c>
      <c r="C426" s="90" t="s">
        <v>226</v>
      </c>
      <c r="D426" s="90" t="s">
        <v>227</v>
      </c>
      <c r="E426" s="91">
        <v>96014.664380000002</v>
      </c>
      <c r="F426" s="91">
        <v>0</v>
      </c>
      <c r="G426" s="92">
        <v>96014664.379999995</v>
      </c>
      <c r="H426" s="93">
        <v>0</v>
      </c>
    </row>
    <row r="427" spans="1:8">
      <c r="A427" s="33" t="s">
        <v>680</v>
      </c>
      <c r="B427" s="90" t="s">
        <v>942</v>
      </c>
      <c r="C427" s="90" t="s">
        <v>226</v>
      </c>
      <c r="D427" s="90" t="s">
        <v>227</v>
      </c>
      <c r="E427" s="91">
        <v>77846.075319999989</v>
      </c>
      <c r="F427" s="91">
        <v>0</v>
      </c>
      <c r="G427" s="92">
        <v>77846075.319999993</v>
      </c>
      <c r="H427" s="93">
        <v>0</v>
      </c>
    </row>
    <row r="428" spans="1:8">
      <c r="A428" s="33" t="s">
        <v>688</v>
      </c>
      <c r="B428" s="90" t="s">
        <v>943</v>
      </c>
      <c r="C428" s="90" t="s">
        <v>226</v>
      </c>
      <c r="D428" s="90" t="s">
        <v>227</v>
      </c>
      <c r="E428" s="91">
        <v>14933.618990000001</v>
      </c>
      <c r="F428" s="91">
        <v>0</v>
      </c>
      <c r="G428" s="92">
        <v>14933618.99</v>
      </c>
      <c r="H428" s="93">
        <v>0</v>
      </c>
    </row>
    <row r="429" spans="1:8">
      <c r="A429" s="33" t="s">
        <v>680</v>
      </c>
      <c r="B429" s="90" t="s">
        <v>944</v>
      </c>
      <c r="C429" s="90" t="s">
        <v>226</v>
      </c>
      <c r="D429" s="90" t="s">
        <v>227</v>
      </c>
      <c r="E429" s="91">
        <v>20491.769039999999</v>
      </c>
      <c r="F429" s="91">
        <v>0</v>
      </c>
      <c r="G429" s="92">
        <v>20491769.039999999</v>
      </c>
      <c r="H429" s="93">
        <v>0</v>
      </c>
    </row>
    <row r="430" spans="1:8">
      <c r="A430" s="33" t="s">
        <v>691</v>
      </c>
      <c r="B430" s="90" t="s">
        <v>945</v>
      </c>
      <c r="C430" s="90" t="s">
        <v>226</v>
      </c>
      <c r="D430" s="90" t="s">
        <v>227</v>
      </c>
      <c r="E430" s="91">
        <v>57290.451350000003</v>
      </c>
      <c r="F430" s="91">
        <v>0</v>
      </c>
      <c r="G430" s="92">
        <v>57290451.350000001</v>
      </c>
      <c r="H430" s="93">
        <v>0</v>
      </c>
    </row>
    <row r="431" spans="1:8">
      <c r="A431" s="33" t="s">
        <v>680</v>
      </c>
      <c r="B431" s="90" t="s">
        <v>946</v>
      </c>
      <c r="C431" s="90" t="s">
        <v>226</v>
      </c>
      <c r="D431" s="90" t="s">
        <v>227</v>
      </c>
      <c r="E431" s="91">
        <v>36394.687850000002</v>
      </c>
      <c r="F431" s="91">
        <v>0</v>
      </c>
      <c r="G431" s="92">
        <v>36394687.850000001</v>
      </c>
      <c r="H431" s="93">
        <v>0</v>
      </c>
    </row>
    <row r="432" spans="1:8">
      <c r="A432" s="33" t="s">
        <v>694</v>
      </c>
      <c r="B432" s="90" t="s">
        <v>947</v>
      </c>
      <c r="C432" s="90" t="s">
        <v>226</v>
      </c>
      <c r="D432" s="90" t="s">
        <v>227</v>
      </c>
      <c r="E432" s="91">
        <v>68679.332399999999</v>
      </c>
      <c r="F432" s="91">
        <v>0</v>
      </c>
      <c r="G432" s="92">
        <v>68679332.400000006</v>
      </c>
      <c r="H432" s="93">
        <v>0</v>
      </c>
    </row>
    <row r="433" spans="1:8">
      <c r="A433" s="33" t="s">
        <v>680</v>
      </c>
      <c r="B433" s="90" t="s">
        <v>948</v>
      </c>
      <c r="C433" s="90" t="s">
        <v>226</v>
      </c>
      <c r="D433" s="90" t="s">
        <v>227</v>
      </c>
      <c r="E433" s="91">
        <v>63500.930009999996</v>
      </c>
      <c r="F433" s="91">
        <v>0</v>
      </c>
      <c r="G433" s="92">
        <v>63500930.009999998</v>
      </c>
      <c r="H433" s="93">
        <v>0</v>
      </c>
    </row>
    <row r="434" spans="1:8" ht="24">
      <c r="A434" s="33" t="s">
        <v>697</v>
      </c>
      <c r="B434" s="90" t="s">
        <v>949</v>
      </c>
      <c r="C434" s="90" t="s">
        <v>226</v>
      </c>
      <c r="D434" s="90" t="s">
        <v>227</v>
      </c>
      <c r="E434" s="91">
        <v>-21159.84417</v>
      </c>
      <c r="F434" s="91">
        <v>0</v>
      </c>
      <c r="G434" s="92">
        <v>-21159844.170000002</v>
      </c>
      <c r="H434" s="93">
        <v>0</v>
      </c>
    </row>
    <row r="435" spans="1:8">
      <c r="A435" s="33" t="s">
        <v>680</v>
      </c>
      <c r="B435" s="90" t="s">
        <v>950</v>
      </c>
      <c r="C435" s="90" t="s">
        <v>226</v>
      </c>
      <c r="D435" s="90" t="s">
        <v>227</v>
      </c>
      <c r="E435" s="91">
        <v>-17968.757960000003</v>
      </c>
      <c r="F435" s="91">
        <v>0</v>
      </c>
      <c r="G435" s="92">
        <v>-17968757.960000001</v>
      </c>
      <c r="H435" s="93">
        <v>0</v>
      </c>
    </row>
    <row r="436" spans="1:8">
      <c r="A436" s="33" t="s">
        <v>951</v>
      </c>
      <c r="B436" s="90" t="s">
        <v>952</v>
      </c>
      <c r="C436" s="90" t="s">
        <v>226</v>
      </c>
      <c r="D436" s="90" t="s">
        <v>227</v>
      </c>
      <c r="E436" s="91">
        <v>112525.61898999999</v>
      </c>
      <c r="F436" s="91">
        <v>0</v>
      </c>
      <c r="G436" s="92">
        <v>112525618.98999999</v>
      </c>
      <c r="H436" s="93">
        <v>0</v>
      </c>
    </row>
    <row r="437" spans="1:8">
      <c r="A437" s="33" t="s">
        <v>680</v>
      </c>
      <c r="B437" s="90" t="s">
        <v>953</v>
      </c>
      <c r="C437" s="90" t="s">
        <v>226</v>
      </c>
      <c r="D437" s="90" t="s">
        <v>227</v>
      </c>
      <c r="E437" s="91">
        <v>43546.485810000006</v>
      </c>
      <c r="F437" s="91">
        <v>0</v>
      </c>
      <c r="G437" s="92">
        <v>43546485.810000002</v>
      </c>
      <c r="H437" s="93">
        <v>0</v>
      </c>
    </row>
    <row r="438" spans="1:8">
      <c r="A438" s="33" t="s">
        <v>954</v>
      </c>
      <c r="B438" s="90" t="s">
        <v>955</v>
      </c>
      <c r="C438" s="90" t="s">
        <v>226</v>
      </c>
      <c r="D438" s="90" t="s">
        <v>227</v>
      </c>
      <c r="E438" s="91">
        <v>1111029.66359</v>
      </c>
      <c r="F438" s="91">
        <v>0</v>
      </c>
      <c r="G438" s="92">
        <v>1111029663.5899999</v>
      </c>
      <c r="H438" s="93">
        <v>0</v>
      </c>
    </row>
    <row r="439" spans="1:8">
      <c r="A439" s="33" t="s">
        <v>680</v>
      </c>
      <c r="B439" s="90" t="s">
        <v>956</v>
      </c>
      <c r="C439" s="90" t="s">
        <v>226</v>
      </c>
      <c r="D439" s="90" t="s">
        <v>227</v>
      </c>
      <c r="E439" s="91">
        <v>830128.47860999999</v>
      </c>
      <c r="F439" s="91">
        <v>0</v>
      </c>
      <c r="G439" s="92">
        <v>830128478.61000001</v>
      </c>
      <c r="H439" s="93">
        <v>0</v>
      </c>
    </row>
    <row r="440" spans="1:8">
      <c r="A440" s="33" t="s">
        <v>706</v>
      </c>
      <c r="B440" s="90" t="s">
        <v>957</v>
      </c>
      <c r="C440" s="90" t="s">
        <v>226</v>
      </c>
      <c r="D440" s="90" t="s">
        <v>227</v>
      </c>
      <c r="E440" s="91">
        <v>299214.26572000002</v>
      </c>
      <c r="F440" s="91">
        <v>0</v>
      </c>
      <c r="G440" s="92">
        <v>299214265.72000003</v>
      </c>
      <c r="H440" s="93">
        <v>0</v>
      </c>
    </row>
    <row r="441" spans="1:8">
      <c r="A441" s="33" t="s">
        <v>680</v>
      </c>
      <c r="B441" s="90" t="s">
        <v>958</v>
      </c>
      <c r="C441" s="90" t="s">
        <v>226</v>
      </c>
      <c r="D441" s="90" t="s">
        <v>227</v>
      </c>
      <c r="E441" s="91">
        <v>223344.69299000001</v>
      </c>
      <c r="F441" s="91">
        <v>0</v>
      </c>
      <c r="G441" s="92">
        <v>223344692.99000001</v>
      </c>
      <c r="H441" s="93">
        <v>0</v>
      </c>
    </row>
    <row r="442" spans="1:8">
      <c r="A442" s="33" t="s">
        <v>709</v>
      </c>
      <c r="B442" s="90" t="s">
        <v>959</v>
      </c>
      <c r="C442" s="90" t="s">
        <v>226</v>
      </c>
      <c r="D442" s="90" t="s">
        <v>227</v>
      </c>
      <c r="E442" s="91">
        <v>491177.98719999997</v>
      </c>
      <c r="F442" s="91">
        <v>0</v>
      </c>
      <c r="G442" s="92">
        <v>491177987.19999999</v>
      </c>
      <c r="H442" s="93">
        <v>0</v>
      </c>
    </row>
    <row r="443" spans="1:8">
      <c r="A443" s="33" t="s">
        <v>680</v>
      </c>
      <c r="B443" s="90" t="s">
        <v>960</v>
      </c>
      <c r="C443" s="90" t="s">
        <v>226</v>
      </c>
      <c r="D443" s="90" t="s">
        <v>227</v>
      </c>
      <c r="E443" s="91">
        <v>364525.44094</v>
      </c>
      <c r="F443" s="91">
        <v>0</v>
      </c>
      <c r="G443" s="92">
        <v>364525440.94</v>
      </c>
      <c r="H443" s="93">
        <v>0</v>
      </c>
    </row>
    <row r="444" spans="1:8">
      <c r="A444" s="33" t="s">
        <v>712</v>
      </c>
      <c r="B444" s="90" t="s">
        <v>961</v>
      </c>
      <c r="C444" s="90" t="s">
        <v>226</v>
      </c>
      <c r="D444" s="90" t="s">
        <v>227</v>
      </c>
      <c r="E444" s="91">
        <v>110647.53095999999</v>
      </c>
      <c r="F444" s="91">
        <v>0</v>
      </c>
      <c r="G444" s="92">
        <v>110647530.95999999</v>
      </c>
      <c r="H444" s="93">
        <v>0</v>
      </c>
    </row>
    <row r="445" spans="1:8">
      <c r="A445" s="33" t="s">
        <v>680</v>
      </c>
      <c r="B445" s="90" t="s">
        <v>962</v>
      </c>
      <c r="C445" s="90" t="s">
        <v>226</v>
      </c>
      <c r="D445" s="90" t="s">
        <v>227</v>
      </c>
      <c r="E445" s="91">
        <v>82743.214059999998</v>
      </c>
      <c r="F445" s="91">
        <v>0</v>
      </c>
      <c r="G445" s="92">
        <v>82743214.060000002</v>
      </c>
      <c r="H445" s="93">
        <v>0</v>
      </c>
    </row>
    <row r="446" spans="1:8">
      <c r="A446" s="33" t="s">
        <v>715</v>
      </c>
      <c r="B446" s="90" t="s">
        <v>963</v>
      </c>
      <c r="C446" s="90" t="s">
        <v>226</v>
      </c>
      <c r="D446" s="90" t="s">
        <v>227</v>
      </c>
      <c r="E446" s="91">
        <v>-9749.138640000001</v>
      </c>
      <c r="F446" s="91">
        <v>0</v>
      </c>
      <c r="G446" s="92">
        <v>-9749138.6400000006</v>
      </c>
      <c r="H446" s="93">
        <v>0</v>
      </c>
    </row>
    <row r="447" spans="1:8">
      <c r="A447" s="33" t="s">
        <v>680</v>
      </c>
      <c r="B447" s="90" t="s">
        <v>964</v>
      </c>
      <c r="C447" s="90" t="s">
        <v>226</v>
      </c>
      <c r="D447" s="90" t="s">
        <v>227</v>
      </c>
      <c r="E447" s="91">
        <v>-7871.45532</v>
      </c>
      <c r="F447" s="91">
        <v>0</v>
      </c>
      <c r="G447" s="92">
        <v>-7871455.3200000003</v>
      </c>
      <c r="H447" s="93">
        <v>0</v>
      </c>
    </row>
    <row r="448" spans="1:8">
      <c r="A448" s="33" t="s">
        <v>718</v>
      </c>
      <c r="B448" s="90" t="s">
        <v>965</v>
      </c>
      <c r="C448" s="90" t="s">
        <v>226</v>
      </c>
      <c r="D448" s="90" t="s">
        <v>227</v>
      </c>
      <c r="E448" s="91">
        <v>13855.7924</v>
      </c>
      <c r="F448" s="91">
        <v>0</v>
      </c>
      <c r="G448" s="92">
        <v>13855792.4</v>
      </c>
      <c r="H448" s="93">
        <v>0</v>
      </c>
    </row>
    <row r="449" spans="1:8">
      <c r="A449" s="33" t="s">
        <v>680</v>
      </c>
      <c r="B449" s="90" t="s">
        <v>966</v>
      </c>
      <c r="C449" s="90" t="s">
        <v>226</v>
      </c>
      <c r="D449" s="90" t="s">
        <v>227</v>
      </c>
      <c r="E449" s="91">
        <v>8315.3771699999998</v>
      </c>
      <c r="F449" s="91">
        <v>0</v>
      </c>
      <c r="G449" s="92">
        <v>8315377.1699999999</v>
      </c>
      <c r="H449" s="93">
        <v>0</v>
      </c>
    </row>
  </sheetData>
  <sheetProtection selectLockedCells="1" selectUnlockedCells="1"/>
  <mergeCells count="1">
    <mergeCell ref="A1:F1"/>
  </mergeCells>
  <pageMargins left="0.62986111111111109" right="0.42986111111111114" top="0.4201388888888889" bottom="0.55000000000000004" header="0.51180555555555551" footer="0.22013888888888888"/>
  <pageSetup paperSize="9" scale="85" firstPageNumber="0" orientation="portrait" horizontalDpi="300" verticalDpi="300"/>
  <headerFooter alignWithMargins="0">
    <oddFooter>&amp;C&amp;P</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Листы</vt:lpstr>
      </vt:variant>
      <vt:variant>
        <vt:i4>2</vt:i4>
      </vt:variant>
      <vt:variant>
        <vt:lpstr>Именованные диапазоны</vt:lpstr>
      </vt:variant>
      <vt:variant>
        <vt:i4>2</vt:i4>
      </vt:variant>
    </vt:vector>
  </HeadingPairs>
  <TitlesOfParts>
    <vt:vector size="4" baseType="lpstr">
      <vt:lpstr>Сводка</vt:lpstr>
      <vt:lpstr>Лист1</vt:lpstr>
      <vt:lpstr>Лист1!Заголовки_для_печати</vt:lpstr>
      <vt:lpstr>Сводка!Заголовки_для_печати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Управление финансов</dc:creator>
  <cp:lastModifiedBy>Управление финансов</cp:lastModifiedBy>
  <cp:lastPrinted>2019-01-21T06:59:25Z</cp:lastPrinted>
  <dcterms:created xsi:type="dcterms:W3CDTF">2017-12-08T10:45:32Z</dcterms:created>
  <dcterms:modified xsi:type="dcterms:W3CDTF">2021-10-21T11:20:33Z</dcterms:modified>
</cp:coreProperties>
</file>