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0"/>
  </bookViews>
  <sheets>
    <sheet name="февраль" sheetId="1" r:id="rId1"/>
  </sheets>
  <definedNames>
    <definedName name="Excel_BuiltIn__FilterDatabase" localSheetId="0">февраль!$A$5:$E$5</definedName>
    <definedName name="_xlnm.Print_Titles" localSheetId="0">февраль!$5:$5</definedName>
  </definedNames>
  <calcPr calcId="162913"/>
</workbook>
</file>

<file path=xl/calcChain.xml><?xml version="1.0" encoding="utf-8"?>
<calcChain xmlns="http://schemas.openxmlformats.org/spreadsheetml/2006/main">
  <c r="E6" i="1" l="1"/>
  <c r="D6" i="1"/>
  <c r="E28" i="1"/>
  <c r="D28" i="1"/>
  <c r="F43" i="1"/>
  <c r="G43" i="1"/>
  <c r="C15" i="1" l="1"/>
  <c r="D15" i="1"/>
  <c r="C28" i="1"/>
  <c r="E44" i="1" l="1"/>
  <c r="E41" i="1"/>
  <c r="E40" i="1" s="1"/>
  <c r="E39" i="1" s="1"/>
  <c r="D44" i="1"/>
  <c r="D41" i="1"/>
  <c r="D40" i="1" s="1"/>
  <c r="D39" i="1" s="1"/>
  <c r="D27" i="1" l="1"/>
  <c r="D26" i="1"/>
  <c r="G67" i="1"/>
  <c r="G66" i="1"/>
  <c r="F67" i="1"/>
  <c r="F66" i="1"/>
  <c r="G42" i="1" l="1"/>
  <c r="F42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7" i="1"/>
  <c r="C26" i="1" s="1"/>
  <c r="E27" i="1" l="1"/>
  <c r="D61" i="1"/>
  <c r="E26" i="1" l="1"/>
  <c r="E65" i="1"/>
  <c r="D65" i="1"/>
  <c r="C65" i="1"/>
  <c r="G24" i="1"/>
  <c r="F24" i="1"/>
  <c r="G48" i="1" l="1"/>
  <c r="F48" i="1"/>
  <c r="D57" i="1"/>
  <c r="F46" i="1"/>
  <c r="G46" i="1"/>
  <c r="G25" i="1"/>
  <c r="C21" i="1"/>
  <c r="D21" i="1"/>
  <c r="E21" i="1"/>
  <c r="F47" i="1" l="1"/>
  <c r="G47" i="1"/>
  <c r="G21" i="1"/>
  <c r="G22" i="1"/>
  <c r="G20" i="1"/>
  <c r="E84" i="1"/>
  <c r="C19" i="1"/>
  <c r="D51" i="1"/>
  <c r="C27" i="1" l="1"/>
  <c r="G41" i="1"/>
  <c r="G39" i="1"/>
  <c r="F40" i="1"/>
  <c r="G40" i="1"/>
  <c r="F41" i="1"/>
  <c r="G45" i="1" l="1"/>
  <c r="F37" i="1"/>
  <c r="C59" i="1"/>
  <c r="C57" i="1"/>
  <c r="C51" i="1"/>
  <c r="D84" i="1"/>
  <c r="D81" i="1" s="1"/>
  <c r="D82" i="1"/>
  <c r="C61" i="1"/>
  <c r="D70" i="1"/>
  <c r="C70" i="1"/>
  <c r="C68" i="1"/>
  <c r="E23" i="1"/>
  <c r="G23" i="1" s="1"/>
  <c r="E57" i="1"/>
  <c r="G57" i="1" s="1"/>
  <c r="G30" i="1"/>
  <c r="G32" i="1"/>
  <c r="G33" i="1"/>
  <c r="G34" i="1"/>
  <c r="G36" i="1"/>
  <c r="G37" i="1"/>
  <c r="F30" i="1"/>
  <c r="F32" i="1"/>
  <c r="F33" i="1"/>
  <c r="F34" i="1"/>
  <c r="F36" i="1"/>
  <c r="C7" i="1"/>
  <c r="C6" i="1" s="1"/>
  <c r="D7" i="1"/>
  <c r="E7" i="1"/>
  <c r="F8" i="1"/>
  <c r="G8" i="1"/>
  <c r="F10" i="1"/>
  <c r="G10" i="1"/>
  <c r="G19" i="1"/>
  <c r="F20" i="1"/>
  <c r="F21" i="1"/>
  <c r="F22" i="1"/>
  <c r="F25" i="1"/>
  <c r="F29" i="1"/>
  <c r="G29" i="1"/>
  <c r="C35" i="1"/>
  <c r="C31" i="1" s="1"/>
  <c r="D35" i="1"/>
  <c r="D31" i="1" s="1"/>
  <c r="E35" i="1"/>
  <c r="E31" i="1" s="1"/>
  <c r="F39" i="1"/>
  <c r="F45" i="1"/>
  <c r="E51" i="1"/>
  <c r="F53" i="1"/>
  <c r="G53" i="1"/>
  <c r="F55" i="1"/>
  <c r="G55" i="1"/>
  <c r="F56" i="1"/>
  <c r="G56" i="1"/>
  <c r="F58" i="1"/>
  <c r="G58" i="1"/>
  <c r="D59" i="1"/>
  <c r="E59" i="1"/>
  <c r="F60" i="1"/>
  <c r="G60" i="1"/>
  <c r="E61" i="1"/>
  <c r="F62" i="1"/>
  <c r="G62" i="1"/>
  <c r="F63" i="1"/>
  <c r="G63" i="1"/>
  <c r="F64" i="1"/>
  <c r="G64" i="1"/>
  <c r="F65" i="1"/>
  <c r="D68" i="1"/>
  <c r="E68" i="1"/>
  <c r="F69" i="1"/>
  <c r="G69" i="1"/>
  <c r="E70" i="1"/>
  <c r="F71" i="1"/>
  <c r="G71" i="1"/>
  <c r="E77" i="1"/>
  <c r="E79" i="1"/>
  <c r="C84" i="1"/>
  <c r="C81" i="1" s="1"/>
  <c r="E81" i="1"/>
  <c r="F19" i="1"/>
  <c r="F6" i="1" l="1"/>
  <c r="G6" i="1" s="1"/>
  <c r="D74" i="1"/>
  <c r="F70" i="1"/>
  <c r="F59" i="1"/>
  <c r="F23" i="1"/>
  <c r="F7" i="1"/>
  <c r="F68" i="1"/>
  <c r="G7" i="1"/>
  <c r="G59" i="1"/>
  <c r="G70" i="1"/>
  <c r="G61" i="1"/>
  <c r="F28" i="1"/>
  <c r="F18" i="1"/>
  <c r="F11" i="1"/>
  <c r="F57" i="1"/>
  <c r="F31" i="1"/>
  <c r="G31" i="1"/>
  <c r="G65" i="1"/>
  <c r="G35" i="1"/>
  <c r="G28" i="1"/>
  <c r="F35" i="1"/>
  <c r="F61" i="1"/>
  <c r="F51" i="1"/>
  <c r="G68" i="1"/>
  <c r="G44" i="1"/>
  <c r="G51" i="1"/>
  <c r="F44" i="1"/>
  <c r="E74" i="1" l="1"/>
  <c r="G72" i="1"/>
  <c r="F72" i="1"/>
  <c r="G27" i="1"/>
  <c r="G26" i="1"/>
  <c r="F27" i="1"/>
  <c r="G49" i="1" l="1"/>
  <c r="F26" i="1"/>
  <c r="C74" i="1" l="1"/>
  <c r="F49" i="1"/>
</calcChain>
</file>

<file path=xl/sharedStrings.xml><?xml version="1.0" encoding="utf-8"?>
<sst xmlns="http://schemas.openxmlformats.org/spreadsheetml/2006/main" count="181" uniqueCount="174">
  <si>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</si>
  <si>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</si>
  <si>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</si>
  <si>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</si>
  <si>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</si>
  <si>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</si>
  <si>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</si>
  <si>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</si>
  <si>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</si>
  <si>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</si>
  <si>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</si>
  <si>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</si>
  <si>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</si>
  <si>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</si>
  <si>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</si>
  <si>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</si>
  <si>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</si>
  <si>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</si>
  <si>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</si>
  <si>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</si>
  <si>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</si>
  <si>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</si>
  <si>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</si>
  <si>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</si>
  <si>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</si>
  <si>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</si>
  <si>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</si>
  <si>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</si>
  <si>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</si>
  <si>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</si>
  <si>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</si>
  <si>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</si>
  <si>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</si>
  <si>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</si>
  <si>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</si>
  <si>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</si>
  <si>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</si>
  <si>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</si>
  <si>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</si>
  <si>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</si>
  <si>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</si>
  <si>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</si>
  <si>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</si>
  <si>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</si>
  <si>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</si>
  <si>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</si>
  <si>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</si>
  <si>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</si>
  <si>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</si>
  <si>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</si>
  <si>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</si>
  <si>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</si>
  <si>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</si>
  <si>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</si>
  <si>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</si>
  <si>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</si>
  <si>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</si>
  <si>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</si>
  <si>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</si>
  <si>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</si>
  <si>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</si>
  <si>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</si>
  <si>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</si>
  <si>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</si>
  <si>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</si>
  <si>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</si>
  <si>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</si>
  <si>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</si>
  <si>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</si>
  <si>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</si>
  <si>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</si>
  <si>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</si>
  <si>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</si>
  <si>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</si>
  <si>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</si>
  <si>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</si>
  <si>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</si>
  <si>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</si>
  <si>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</si>
  <si>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</si>
  <si>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</si>
  <si>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</si>
  <si>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</si>
  <si>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</si>
  <si>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</si>
  <si>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</si>
  <si>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</si>
  <si>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</si>
  <si>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</si>
  <si>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</si>
  <si>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</si>
  <si>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</si>
  <si>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</si>
  <si>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</si>
  <si>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</si>
  <si>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</si>
  <si>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</si>
  <si>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</si>
  <si>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</si>
  <si>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</si>
  <si>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</si>
  <si>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</si>
  <si>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</si>
  <si>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</si>
  <si>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</si>
  <si>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</si>
  <si>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</si>
  <si>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</si>
  <si>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</si>
  <si>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</si>
  <si>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</si>
  <si>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</si>
  <si>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</si>
  <si>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</si>
  <si>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</si>
  <si>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</si>
  <si>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</si>
  <si>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</si>
  <si>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</si>
  <si>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</si>
  <si>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</si>
  <si>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</si>
  <si>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</si>
  <si>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</si>
  <si>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</si>
  <si>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</si>
  <si>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</si>
  <si>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</si>
  <si>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</si>
  <si>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</si>
  <si>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</si>
  <si>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</si>
  <si>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</si>
  <si>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</si>
  <si>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</si>
  <si>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</si>
  <si>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</si>
  <si>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</si>
  <si>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</si>
  <si>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</si>
  <si>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</si>
  <si>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</si>
  <si>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</si>
  <si>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</si>
  <si>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</si>
  <si>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</si>
  <si>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</si>
  <si>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</si>
  <si>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</si>
  <si>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</si>
  <si>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</si>
  <si>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</si>
  <si>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</si>
  <si>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</si>
  <si>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</si>
  <si>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</si>
  <si>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</si>
  <si>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</si>
  <si>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</si>
  <si>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</si>
  <si>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</si>
  <si>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</si>
  <si>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</si>
  <si>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</si>
  <si>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</si>
  <si>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Уточненный план      на  01.01.2024 год</t>
  </si>
  <si>
    <t xml:space="preserve"> план    на 01.01.2024 года</t>
  </si>
  <si>
    <t>Прочие дотации бюджетам сельских поселений</t>
  </si>
  <si>
    <t>000 2 02 19999 10 0000 150</t>
  </si>
  <si>
    <t>Исполнено на     01.02.2024г</t>
  </si>
  <si>
    <t>% исполнения к плану января  2024 года</t>
  </si>
  <si>
    <t>об исполнении  бюджета  Дружаевского сельсовета  на  01.02.2024 г.</t>
  </si>
  <si>
    <t>0107</t>
  </si>
  <si>
    <t>Обеспечение проведения выборов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</si>
</sst>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4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8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view="pageBreakPreview" zoomScale="90" zoomScaleNormal="90" zoomScaleSheetLayoutView="90" workbookViewId="0">
      <selection activeCell="D20" sqref="D20"/>
    </sheetView>
  </sheetViews>
  <sheetFormatPr defaultRowHeight="12" x14ac:dyDescent="0.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 x14ac:dyDescent="0.35">
      <c r="A1" s="84" t="s">
        <v>0</v>
      </c>
      <c r="B1" s="84"/>
      <c r="C1" s="84"/>
      <c r="D1" s="84"/>
      <c r="E1" s="84"/>
      <c r="F1" s="7"/>
      <c r="G1" s="8"/>
    </row>
    <row r="2" spans="1:7" ht="21" x14ac:dyDescent="0.35">
      <c r="A2" s="84" t="s">
        <v>171</v>
      </c>
      <c r="B2" s="84"/>
      <c r="C2" s="84"/>
      <c r="D2" s="84"/>
      <c r="E2" s="84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5" thickBot="1" x14ac:dyDescent="0.25">
      <c r="A4" s="10"/>
      <c r="B4" s="10"/>
      <c r="C4" s="11"/>
      <c r="D4" s="11"/>
      <c r="E4" s="85" t="s">
        <v>1</v>
      </c>
      <c r="F4" s="85"/>
      <c r="G4" s="85"/>
    </row>
    <row r="5" spans="1:7" ht="78.75" customHeight="1" thickBot="1" x14ac:dyDescent="0.25">
      <c r="A5" s="13" t="s">
        <v>2</v>
      </c>
      <c r="B5" s="14" t="s">
        <v>3</v>
      </c>
      <c r="C5" s="15" t="s">
        <v>165</v>
      </c>
      <c r="D5" s="15" t="s">
        <v>166</v>
      </c>
      <c r="E5" s="15" t="s">
        <v>169</v>
      </c>
      <c r="F5" s="14" t="s">
        <v>4</v>
      </c>
      <c r="G5" s="16" t="s">
        <v>170</v>
      </c>
    </row>
    <row r="6" spans="1:7" s="21" customFormat="1" ht="16.5" customHeight="1" thickBot="1" x14ac:dyDescent="0.3">
      <c r="A6" s="17" t="s">
        <v>5</v>
      </c>
      <c r="B6" s="18" t="s">
        <v>6</v>
      </c>
      <c r="C6" s="19">
        <f>C7+C9+C11+C13+C15+C18+C23</f>
        <v>3343.2</v>
      </c>
      <c r="D6" s="19">
        <f>D7+D9+D11+D13+D15+D18+D19+D21+D23</f>
        <v>57.8</v>
      </c>
      <c r="E6" s="19">
        <f>E7+E9+E11+E13+E15+E18+E19+E21+E23</f>
        <v>58.499999999999993</v>
      </c>
      <c r="F6" s="19">
        <f t="shared" ref="F6:G36" si="0">E6/C6*100</f>
        <v>1.7498205312275663</v>
      </c>
      <c r="G6" s="20">
        <f t="shared" si="0"/>
        <v>3.0273711612933676</v>
      </c>
    </row>
    <row r="7" spans="1:7" s="21" customFormat="1" ht="18" customHeight="1" x14ac:dyDescent="0.25">
      <c r="A7" s="22" t="s">
        <v>7</v>
      </c>
      <c r="B7" s="23" t="s">
        <v>8</v>
      </c>
      <c r="C7" s="24">
        <f>SUM(C8:C8)</f>
        <v>62</v>
      </c>
      <c r="D7" s="24">
        <f>SUM(D8:D8)</f>
        <v>0.9</v>
      </c>
      <c r="E7" s="24">
        <f>SUM(E8:E8)</f>
        <v>0.9</v>
      </c>
      <c r="F7" s="24">
        <f t="shared" si="0"/>
        <v>1.4516129032258065</v>
      </c>
      <c r="G7" s="25">
        <f t="shared" ref="G7:G13" si="1">E7/D7*100</f>
        <v>100</v>
      </c>
    </row>
    <row r="8" spans="1:7" ht="17.25" customHeight="1" x14ac:dyDescent="0.25">
      <c r="A8" s="26" t="s">
        <v>9</v>
      </c>
      <c r="B8" s="27" t="s">
        <v>10</v>
      </c>
      <c r="C8" s="28">
        <v>62</v>
      </c>
      <c r="D8" s="28">
        <v>0.9</v>
      </c>
      <c r="E8" s="28">
        <v>0.9</v>
      </c>
      <c r="F8" s="28">
        <f t="shared" si="0"/>
        <v>1.4516129032258065</v>
      </c>
      <c r="G8" s="29">
        <f t="shared" si="1"/>
        <v>100</v>
      </c>
    </row>
    <row r="9" spans="1:7" ht="48" customHeight="1" x14ac:dyDescent="0.25">
      <c r="A9" s="30" t="s">
        <v>160</v>
      </c>
      <c r="B9" s="31" t="s">
        <v>162</v>
      </c>
      <c r="C9" s="32">
        <v>592</v>
      </c>
      <c r="D9" s="32">
        <v>50.7</v>
      </c>
      <c r="E9" s="32">
        <v>51.3</v>
      </c>
      <c r="F9" s="32">
        <f t="shared" ref="F9" si="2">E9/C9*100</f>
        <v>8.6655405405405403</v>
      </c>
      <c r="G9" s="25">
        <f t="shared" ref="G9:G11" si="3">E9/D9*100</f>
        <v>101.1834319526627</v>
      </c>
    </row>
    <row r="10" spans="1:7" ht="44.25" customHeight="1" x14ac:dyDescent="0.25">
      <c r="A10" s="26" t="s">
        <v>161</v>
      </c>
      <c r="B10" s="27" t="s">
        <v>11</v>
      </c>
      <c r="C10" s="28">
        <v>592</v>
      </c>
      <c r="D10" s="28">
        <v>50.7</v>
      </c>
      <c r="E10" s="28">
        <v>51.3</v>
      </c>
      <c r="F10" s="28">
        <f t="shared" si="0"/>
        <v>8.6655405405405403</v>
      </c>
      <c r="G10" s="29">
        <f t="shared" si="1"/>
        <v>101.1834319526627</v>
      </c>
    </row>
    <row r="11" spans="1:7" s="21" customFormat="1" ht="17.25" customHeight="1" x14ac:dyDescent="0.25">
      <c r="A11" s="30" t="s">
        <v>12</v>
      </c>
      <c r="B11" s="31" t="s">
        <v>13</v>
      </c>
      <c r="C11" s="32">
        <v>23.8</v>
      </c>
      <c r="D11" s="32">
        <v>0</v>
      </c>
      <c r="E11" s="32">
        <v>0</v>
      </c>
      <c r="F11" s="32">
        <f t="shared" si="0"/>
        <v>0</v>
      </c>
      <c r="G11" s="25" t="e">
        <f t="shared" si="3"/>
        <v>#DIV/0!</v>
      </c>
    </row>
    <row r="12" spans="1:7" ht="15.75" x14ac:dyDescent="0.25">
      <c r="A12" s="26" t="s">
        <v>14</v>
      </c>
      <c r="B12" s="27" t="s">
        <v>15</v>
      </c>
      <c r="C12" s="28">
        <v>23.8</v>
      </c>
      <c r="D12" s="28">
        <v>0</v>
      </c>
      <c r="E12" s="28">
        <v>0</v>
      </c>
      <c r="F12" s="28"/>
      <c r="G12" s="29"/>
    </row>
    <row r="13" spans="1:7" ht="15.75" x14ac:dyDescent="0.25">
      <c r="A13" s="30" t="s">
        <v>141</v>
      </c>
      <c r="B13" s="31" t="s">
        <v>146</v>
      </c>
      <c r="C13" s="32">
        <v>145</v>
      </c>
      <c r="D13" s="32">
        <v>2.2999999999999998</v>
      </c>
      <c r="E13" s="32">
        <v>2.4</v>
      </c>
      <c r="F13" s="32">
        <f t="shared" si="0"/>
        <v>1.6551724137931034</v>
      </c>
      <c r="G13" s="25">
        <f t="shared" si="1"/>
        <v>104.34782608695652</v>
      </c>
    </row>
    <row r="14" spans="1:7" ht="15.75" x14ac:dyDescent="0.25">
      <c r="A14" s="26" t="s">
        <v>142</v>
      </c>
      <c r="B14" s="27" t="s">
        <v>143</v>
      </c>
      <c r="C14" s="28">
        <v>145</v>
      </c>
      <c r="D14" s="28">
        <v>2.2999999999999998</v>
      </c>
      <c r="E14" s="28">
        <v>2.4</v>
      </c>
      <c r="F14" s="28">
        <f t="shared" si="0"/>
        <v>1.6551724137931034</v>
      </c>
      <c r="G14" s="29">
        <f t="shared" ref="G14:G15" si="4">E14/D14*100</f>
        <v>104.34782608695652</v>
      </c>
    </row>
    <row r="15" spans="1:7" ht="15.75" x14ac:dyDescent="0.25">
      <c r="A15" s="30" t="s">
        <v>144</v>
      </c>
      <c r="B15" s="31" t="s">
        <v>145</v>
      </c>
      <c r="C15" s="32">
        <f>C16+C17</f>
        <v>1472.1</v>
      </c>
      <c r="D15" s="32">
        <f>D16+D17</f>
        <v>3.9</v>
      </c>
      <c r="E15" s="32">
        <f>E16+E17</f>
        <v>3.9</v>
      </c>
      <c r="F15" s="32">
        <f t="shared" si="0"/>
        <v>0.26492765437130633</v>
      </c>
      <c r="G15" s="25">
        <f t="shared" si="4"/>
        <v>100</v>
      </c>
    </row>
    <row r="16" spans="1:7" ht="15.75" x14ac:dyDescent="0.25">
      <c r="A16" s="26" t="s">
        <v>147</v>
      </c>
      <c r="B16" s="27" t="s">
        <v>149</v>
      </c>
      <c r="C16" s="28">
        <v>1268.5999999999999</v>
      </c>
      <c r="D16" s="28">
        <v>0</v>
      </c>
      <c r="E16" s="28">
        <v>0</v>
      </c>
      <c r="F16" s="28">
        <f t="shared" si="0"/>
        <v>0</v>
      </c>
      <c r="G16" s="29" t="e">
        <f t="shared" ref="G16:G18" si="5">E16/D16*100</f>
        <v>#DIV/0!</v>
      </c>
    </row>
    <row r="17" spans="1:7" ht="15.75" x14ac:dyDescent="0.25">
      <c r="A17" s="26" t="s">
        <v>148</v>
      </c>
      <c r="B17" s="27" t="s">
        <v>150</v>
      </c>
      <c r="C17" s="28">
        <v>203.5</v>
      </c>
      <c r="D17" s="28">
        <v>3.9</v>
      </c>
      <c r="E17" s="28">
        <v>3.9</v>
      </c>
      <c r="F17" s="28">
        <f t="shared" si="0"/>
        <v>1.9164619164619163</v>
      </c>
      <c r="G17" s="29">
        <f t="shared" si="5"/>
        <v>100</v>
      </c>
    </row>
    <row r="18" spans="1:7" s="21" customFormat="1" ht="15.75" x14ac:dyDescent="0.25">
      <c r="A18" s="30" t="s">
        <v>159</v>
      </c>
      <c r="B18" s="31" t="s">
        <v>16</v>
      </c>
      <c r="C18" s="32">
        <v>48.3</v>
      </c>
      <c r="D18" s="32">
        <v>0</v>
      </c>
      <c r="E18" s="32">
        <v>0</v>
      </c>
      <c r="F18" s="32">
        <f t="shared" si="0"/>
        <v>0</v>
      </c>
      <c r="G18" s="25" t="e">
        <f t="shared" si="5"/>
        <v>#DIV/0!</v>
      </c>
    </row>
    <row r="19" spans="1:7" s="21" customFormat="1" ht="102" customHeight="1" x14ac:dyDescent="0.25">
      <c r="A19" s="67" t="s">
        <v>158</v>
      </c>
      <c r="B19" s="31" t="s">
        <v>17</v>
      </c>
      <c r="C19" s="32">
        <f>SUM(C20:C20)</f>
        <v>48.3</v>
      </c>
      <c r="D19" s="32">
        <v>0</v>
      </c>
      <c r="E19" s="32">
        <v>0</v>
      </c>
      <c r="F19" s="32">
        <f t="shared" si="0"/>
        <v>0</v>
      </c>
      <c r="G19" s="25" t="e">
        <f t="shared" ref="G19:G25" si="6">E19/D19*100</f>
        <v>#DIV/0!</v>
      </c>
    </row>
    <row r="20" spans="1:7" ht="90.75" customHeight="1" x14ac:dyDescent="0.25">
      <c r="A20" s="39" t="s">
        <v>158</v>
      </c>
      <c r="B20" s="27" t="s">
        <v>133</v>
      </c>
      <c r="C20" s="28">
        <v>48.3</v>
      </c>
      <c r="D20" s="28">
        <v>0</v>
      </c>
      <c r="E20" s="28">
        <v>0</v>
      </c>
      <c r="F20" s="28">
        <f t="shared" si="0"/>
        <v>0</v>
      </c>
      <c r="G20" s="29" t="e">
        <f t="shared" si="6"/>
        <v>#DIV/0!</v>
      </c>
    </row>
    <row r="21" spans="1:7" s="21" customFormat="1" ht="50.25" customHeight="1" x14ac:dyDescent="0.25">
      <c r="A21" s="30" t="s">
        <v>154</v>
      </c>
      <c r="B21" s="31" t="s">
        <v>18</v>
      </c>
      <c r="C21" s="32">
        <f>SUM(C22)</f>
        <v>0</v>
      </c>
      <c r="D21" s="32">
        <f>SUM(D22)</f>
        <v>0</v>
      </c>
      <c r="E21" s="32">
        <f>SUM(E22)</f>
        <v>0</v>
      </c>
      <c r="F21" s="32" t="e">
        <f t="shared" si="0"/>
        <v>#DIV/0!</v>
      </c>
      <c r="G21" s="29" t="e">
        <f t="shared" si="6"/>
        <v>#DIV/0!</v>
      </c>
    </row>
    <row r="22" spans="1:7" s="21" customFormat="1" ht="31.5" x14ac:dyDescent="0.25">
      <c r="A22" s="26" t="s">
        <v>155</v>
      </c>
      <c r="B22" s="27" t="s">
        <v>134</v>
      </c>
      <c r="C22" s="28">
        <v>0</v>
      </c>
      <c r="D22" s="28">
        <v>0</v>
      </c>
      <c r="E22" s="28">
        <v>0</v>
      </c>
      <c r="F22" s="28" t="e">
        <f t="shared" si="0"/>
        <v>#DIV/0!</v>
      </c>
      <c r="G22" s="29" t="e">
        <f t="shared" si="6"/>
        <v>#DIV/0!</v>
      </c>
    </row>
    <row r="23" spans="1:7" s="21" customFormat="1" ht="31.5" x14ac:dyDescent="0.25">
      <c r="A23" s="30" t="s">
        <v>19</v>
      </c>
      <c r="B23" s="31" t="s">
        <v>20</v>
      </c>
      <c r="C23" s="32">
        <v>1000</v>
      </c>
      <c r="D23" s="32">
        <v>0</v>
      </c>
      <c r="E23" s="32">
        <f>E24+E25</f>
        <v>0</v>
      </c>
      <c r="F23" s="32">
        <f t="shared" si="0"/>
        <v>0</v>
      </c>
      <c r="G23" s="29" t="e">
        <f t="shared" si="6"/>
        <v>#DIV/0!</v>
      </c>
    </row>
    <row r="24" spans="1:7" s="21" customFormat="1" ht="108.75" customHeight="1" x14ac:dyDescent="0.25">
      <c r="A24" s="26" t="s">
        <v>156</v>
      </c>
      <c r="B24" s="80" t="s">
        <v>118</v>
      </c>
      <c r="C24" s="28">
        <v>1000</v>
      </c>
      <c r="D24" s="28">
        <v>0</v>
      </c>
      <c r="E24" s="28">
        <v>0</v>
      </c>
      <c r="F24" s="32">
        <f t="shared" si="0"/>
        <v>0</v>
      </c>
      <c r="G24" s="29" t="e">
        <f t="shared" si="6"/>
        <v>#DIV/0!</v>
      </c>
    </row>
    <row r="25" spans="1:7" s="21" customFormat="1" ht="52.5" customHeight="1" thickBot="1" x14ac:dyDescent="0.3">
      <c r="A25" s="26" t="s">
        <v>157</v>
      </c>
      <c r="B25" s="27" t="s">
        <v>21</v>
      </c>
      <c r="C25" s="28">
        <v>0</v>
      </c>
      <c r="D25" s="28">
        <v>0</v>
      </c>
      <c r="E25" s="28">
        <v>0</v>
      </c>
      <c r="F25" s="28" t="e">
        <f t="shared" si="0"/>
        <v>#DIV/0!</v>
      </c>
      <c r="G25" s="29" t="e">
        <f t="shared" si="6"/>
        <v>#DIV/0!</v>
      </c>
    </row>
    <row r="26" spans="1:7" s="21" customFormat="1" ht="18.75" customHeight="1" thickBot="1" x14ac:dyDescent="0.3">
      <c r="A26" s="33" t="s">
        <v>22</v>
      </c>
      <c r="B26" s="18" t="s">
        <v>23</v>
      </c>
      <c r="C26" s="19">
        <f>C28+C39+C47+C44</f>
        <v>1246.5999999999999</v>
      </c>
      <c r="D26" s="19">
        <f>D28+D39+D47+D44</f>
        <v>102.39999999999999</v>
      </c>
      <c r="E26" s="19">
        <f>E28+E39+E47+E44</f>
        <v>102.39999999999999</v>
      </c>
      <c r="F26" s="19">
        <f t="shared" si="0"/>
        <v>8.2143430129953465</v>
      </c>
      <c r="G26" s="20">
        <f t="shared" ref="G26:G36" si="7">E26/D26*100</f>
        <v>100</v>
      </c>
    </row>
    <row r="27" spans="1:7" s="21" customFormat="1" ht="54.75" customHeight="1" x14ac:dyDescent="0.25">
      <c r="A27" s="34" t="s">
        <v>24</v>
      </c>
      <c r="B27" s="23" t="s">
        <v>25</v>
      </c>
      <c r="C27" s="24">
        <f>C28+C39+C44+C47</f>
        <v>1246.5999999999999</v>
      </c>
      <c r="D27" s="24">
        <f>D28+D39+D44+D47</f>
        <v>102.39999999999999</v>
      </c>
      <c r="E27" s="24">
        <f>E28+E39+E44+E47</f>
        <v>102.39999999999999</v>
      </c>
      <c r="F27" s="24">
        <f t="shared" si="0"/>
        <v>8.2143430129953465</v>
      </c>
      <c r="G27" s="25">
        <f t="shared" si="7"/>
        <v>100</v>
      </c>
    </row>
    <row r="28" spans="1:7" s="21" customFormat="1" ht="31.5" x14ac:dyDescent="0.25">
      <c r="A28" s="30" t="s">
        <v>26</v>
      </c>
      <c r="B28" s="31" t="s">
        <v>120</v>
      </c>
      <c r="C28" s="32">
        <f>C29+C37+C38</f>
        <v>651.4</v>
      </c>
      <c r="D28" s="32">
        <f>SUM(D29:D38)</f>
        <v>54.2</v>
      </c>
      <c r="E28" s="32">
        <f>SUM(E29:E38)</f>
        <v>54.2</v>
      </c>
      <c r="F28" s="32">
        <f t="shared" si="0"/>
        <v>8.320540374577833</v>
      </c>
      <c r="G28" s="25">
        <f t="shared" si="7"/>
        <v>100</v>
      </c>
    </row>
    <row r="29" spans="1:7" ht="31.5" x14ac:dyDescent="0.25">
      <c r="A29" s="26" t="s">
        <v>27</v>
      </c>
      <c r="B29" s="27" t="s">
        <v>135</v>
      </c>
      <c r="C29" s="35">
        <v>193.4</v>
      </c>
      <c r="D29" s="35">
        <v>16.100000000000001</v>
      </c>
      <c r="E29" s="35">
        <v>16.100000000000001</v>
      </c>
      <c r="F29" s="28">
        <f t="shared" si="0"/>
        <v>8.3247156153050668</v>
      </c>
      <c r="G29" s="29">
        <f t="shared" si="7"/>
        <v>100</v>
      </c>
    </row>
    <row r="30" spans="1:7" ht="23.25" hidden="1" customHeight="1" x14ac:dyDescent="0.25">
      <c r="A30" s="26" t="s">
        <v>28</v>
      </c>
      <c r="B30" s="27" t="s">
        <v>29</v>
      </c>
      <c r="C30" s="35"/>
      <c r="D30" s="35"/>
      <c r="E30" s="35"/>
      <c r="F30" s="28" t="e">
        <f t="shared" si="0"/>
        <v>#DIV/0!</v>
      </c>
      <c r="G30" s="29" t="e">
        <f t="shared" si="7"/>
        <v>#DIV/0!</v>
      </c>
    </row>
    <row r="31" spans="1:7" s="21" customFormat="1" ht="26.25" hidden="1" customHeight="1" x14ac:dyDescent="0.25">
      <c r="A31" s="30" t="s">
        <v>30</v>
      </c>
      <c r="B31" s="31" t="s">
        <v>31</v>
      </c>
      <c r="C31" s="32">
        <f>SUM(C32+C34+C35)</f>
        <v>0</v>
      </c>
      <c r="D31" s="32">
        <f>SUM(D32+D34+D35)</f>
        <v>0</v>
      </c>
      <c r="E31" s="32">
        <f>SUM(E32+E34+E35)</f>
        <v>0</v>
      </c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25">
      <c r="A32" s="26" t="s">
        <v>32</v>
      </c>
      <c r="B32" s="27" t="s">
        <v>33</v>
      </c>
      <c r="C32" s="28"/>
      <c r="D32" s="28"/>
      <c r="E32" s="28"/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25">
      <c r="A33" s="26" t="s">
        <v>34</v>
      </c>
      <c r="B33" s="27" t="s">
        <v>35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41.25" hidden="1" customHeight="1" x14ac:dyDescent="0.25">
      <c r="A34" s="26" t="s">
        <v>36</v>
      </c>
      <c r="B34" s="27" t="s">
        <v>37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ht="22.5" hidden="1" customHeight="1" x14ac:dyDescent="0.25">
      <c r="A35" s="30" t="s">
        <v>38</v>
      </c>
      <c r="B35" s="27" t="s">
        <v>39</v>
      </c>
      <c r="C35" s="36">
        <f>SUM(C36)</f>
        <v>0</v>
      </c>
      <c r="D35" s="36">
        <f>SUM(D36)</f>
        <v>0</v>
      </c>
      <c r="E35" s="36">
        <f>E36</f>
        <v>0</v>
      </c>
      <c r="F35" s="28" t="e">
        <f t="shared" si="0"/>
        <v>#DIV/0!</v>
      </c>
      <c r="G35" s="29" t="e">
        <f t="shared" si="7"/>
        <v>#DIV/0!</v>
      </c>
    </row>
    <row r="36" spans="1:7" ht="19.5" hidden="1" customHeight="1" x14ac:dyDescent="0.25">
      <c r="A36" s="26" t="s">
        <v>40</v>
      </c>
      <c r="B36" s="27" t="s">
        <v>41</v>
      </c>
      <c r="C36" s="35"/>
      <c r="D36" s="35"/>
      <c r="E36" s="35"/>
      <c r="F36" s="28" t="e">
        <f t="shared" si="0"/>
        <v>#DIV/0!</v>
      </c>
      <c r="G36" s="29" t="e">
        <f t="shared" si="7"/>
        <v>#DIV/0!</v>
      </c>
    </row>
    <row r="37" spans="1:7" ht="36" customHeight="1" x14ac:dyDescent="0.25">
      <c r="A37" s="26" t="s">
        <v>28</v>
      </c>
      <c r="B37" s="27" t="s">
        <v>136</v>
      </c>
      <c r="C37" s="35">
        <v>458</v>
      </c>
      <c r="D37" s="35">
        <v>38.1</v>
      </c>
      <c r="E37" s="35">
        <v>38.1</v>
      </c>
      <c r="F37" s="28">
        <f>E37/C37*100</f>
        <v>8.318777292576419</v>
      </c>
      <c r="G37" s="29">
        <f>E37/D37*100</f>
        <v>100</v>
      </c>
    </row>
    <row r="38" spans="1:7" ht="36" customHeight="1" x14ac:dyDescent="0.25">
      <c r="A38" s="26" t="s">
        <v>167</v>
      </c>
      <c r="B38" s="27" t="s">
        <v>168</v>
      </c>
      <c r="C38" s="35">
        <v>0</v>
      </c>
      <c r="D38" s="35">
        <v>0</v>
      </c>
      <c r="E38" s="35">
        <v>0</v>
      </c>
      <c r="F38" s="28">
        <v>100</v>
      </c>
      <c r="G38" s="29">
        <v>100</v>
      </c>
    </row>
    <row r="39" spans="1:7" ht="31.5" x14ac:dyDescent="0.25">
      <c r="A39" s="30" t="s">
        <v>42</v>
      </c>
      <c r="B39" s="27" t="s">
        <v>121</v>
      </c>
      <c r="C39" s="36">
        <v>280.7</v>
      </c>
      <c r="D39" s="36">
        <f>D40</f>
        <v>23.4</v>
      </c>
      <c r="E39" s="36">
        <f>E40</f>
        <v>23.4</v>
      </c>
      <c r="F39" s="28">
        <f t="shared" ref="F39:F41" si="8">E39/C39*100</f>
        <v>8.3363021018881369</v>
      </c>
      <c r="G39" s="29">
        <f>E39/D39*100</f>
        <v>100</v>
      </c>
    </row>
    <row r="40" spans="1:7" ht="21.75" customHeight="1" x14ac:dyDescent="0.25">
      <c r="A40" s="68" t="s">
        <v>38</v>
      </c>
      <c r="B40" s="69" t="s">
        <v>122</v>
      </c>
      <c r="C40" s="41">
        <v>280.7</v>
      </c>
      <c r="D40" s="41">
        <f>D41</f>
        <v>23.4</v>
      </c>
      <c r="E40" s="41">
        <f>E41</f>
        <v>23.4</v>
      </c>
      <c r="F40" s="42">
        <f t="shared" si="8"/>
        <v>8.3363021018881369</v>
      </c>
      <c r="G40" s="43">
        <f t="shared" ref="G40:G41" si="9">E40/D40*100</f>
        <v>100</v>
      </c>
    </row>
    <row r="41" spans="1:7" ht="22.5" customHeight="1" x14ac:dyDescent="0.25">
      <c r="A41" s="37" t="s">
        <v>40</v>
      </c>
      <c r="B41" s="38" t="s">
        <v>137</v>
      </c>
      <c r="C41" s="35">
        <v>280.7</v>
      </c>
      <c r="D41" s="35">
        <f>D42+D43</f>
        <v>23.4</v>
      </c>
      <c r="E41" s="35">
        <f>E42+E43</f>
        <v>23.4</v>
      </c>
      <c r="F41" s="28">
        <f t="shared" si="8"/>
        <v>8.3363021018881369</v>
      </c>
      <c r="G41" s="29">
        <f t="shared" si="9"/>
        <v>100</v>
      </c>
    </row>
    <row r="42" spans="1:7" ht="78" customHeight="1" x14ac:dyDescent="0.25">
      <c r="A42" s="26" t="s">
        <v>119</v>
      </c>
      <c r="B42" s="27" t="s">
        <v>138</v>
      </c>
      <c r="C42" s="35">
        <v>280.7</v>
      </c>
      <c r="D42" s="35">
        <v>23.4</v>
      </c>
      <c r="E42" s="35">
        <v>23.4</v>
      </c>
      <c r="F42" s="28">
        <f t="shared" ref="F42:F43" si="10">E42/C42*100</f>
        <v>8.3363021018881369</v>
      </c>
      <c r="G42" s="29">
        <f t="shared" ref="G42:G43" si="11">E42/D42*100</f>
        <v>100</v>
      </c>
    </row>
    <row r="43" spans="1:7" ht="22.5" customHeight="1" x14ac:dyDescent="0.25">
      <c r="A43" s="81" t="s">
        <v>164</v>
      </c>
      <c r="B43" s="38" t="s">
        <v>163</v>
      </c>
      <c r="C43" s="35">
        <v>0</v>
      </c>
      <c r="D43" s="35">
        <v>0</v>
      </c>
      <c r="E43" s="35">
        <v>0</v>
      </c>
      <c r="F43" s="28" t="e">
        <f t="shared" si="10"/>
        <v>#DIV/0!</v>
      </c>
      <c r="G43" s="29" t="e">
        <f t="shared" si="11"/>
        <v>#DIV/0!</v>
      </c>
    </row>
    <row r="44" spans="1:7" s="21" customFormat="1" ht="31.5" x14ac:dyDescent="0.25">
      <c r="A44" s="30" t="s">
        <v>43</v>
      </c>
      <c r="B44" s="31" t="s">
        <v>123</v>
      </c>
      <c r="C44" s="32">
        <v>136.5</v>
      </c>
      <c r="D44" s="32">
        <f>D46</f>
        <v>10</v>
      </c>
      <c r="E44" s="32">
        <f>E46</f>
        <v>10</v>
      </c>
      <c r="F44" s="32">
        <f>E44/C44*100</f>
        <v>7.3260073260073266</v>
      </c>
      <c r="G44" s="25">
        <f>E44/D44*100</f>
        <v>100</v>
      </c>
    </row>
    <row r="45" spans="1:7" ht="51.75" customHeight="1" x14ac:dyDescent="0.25">
      <c r="A45" s="70" t="s">
        <v>125</v>
      </c>
      <c r="B45" s="40" t="s">
        <v>124</v>
      </c>
      <c r="C45" s="41">
        <v>136.5</v>
      </c>
      <c r="D45" s="41">
        <v>10</v>
      </c>
      <c r="E45" s="41">
        <v>10</v>
      </c>
      <c r="F45" s="42">
        <f t="shared" ref="F45:F49" si="12">E45/C45*100</f>
        <v>7.3260073260073266</v>
      </c>
      <c r="G45" s="43">
        <f t="shared" ref="G45:G48" si="13">E45/D45*100</f>
        <v>100</v>
      </c>
    </row>
    <row r="46" spans="1:7" ht="50.25" customHeight="1" x14ac:dyDescent="0.25">
      <c r="A46" s="44" t="s">
        <v>126</v>
      </c>
      <c r="B46" s="27" t="s">
        <v>139</v>
      </c>
      <c r="C46" s="35">
        <v>136.5</v>
      </c>
      <c r="D46" s="35">
        <v>10</v>
      </c>
      <c r="E46" s="35">
        <v>10</v>
      </c>
      <c r="F46" s="28">
        <f t="shared" si="12"/>
        <v>7.3260073260073266</v>
      </c>
      <c r="G46" s="29">
        <f t="shared" si="13"/>
        <v>100</v>
      </c>
    </row>
    <row r="47" spans="1:7" ht="29.25" customHeight="1" thickBot="1" x14ac:dyDescent="0.3">
      <c r="A47" s="77" t="s">
        <v>127</v>
      </c>
      <c r="B47" s="78" t="s">
        <v>128</v>
      </c>
      <c r="C47" s="79">
        <f>C48</f>
        <v>178</v>
      </c>
      <c r="D47" s="79">
        <v>14.8</v>
      </c>
      <c r="E47" s="79">
        <v>14.8</v>
      </c>
      <c r="F47" s="73">
        <f t="shared" si="12"/>
        <v>8.3146067415730336</v>
      </c>
      <c r="G47" s="72">
        <f t="shared" si="13"/>
        <v>100</v>
      </c>
    </row>
    <row r="48" spans="1:7" ht="32.25" customHeight="1" thickBot="1" x14ac:dyDescent="0.3">
      <c r="A48" s="74" t="s">
        <v>127</v>
      </c>
      <c r="B48" s="75" t="s">
        <v>140</v>
      </c>
      <c r="C48" s="76">
        <v>178</v>
      </c>
      <c r="D48" s="76">
        <v>14.8</v>
      </c>
      <c r="E48" s="76">
        <v>14.8</v>
      </c>
      <c r="F48" s="73">
        <f t="shared" si="12"/>
        <v>8.3146067415730336</v>
      </c>
      <c r="G48" s="72">
        <f t="shared" si="13"/>
        <v>100</v>
      </c>
    </row>
    <row r="49" spans="1:7" s="48" customFormat="1" ht="21" customHeight="1" thickBot="1" x14ac:dyDescent="0.3">
      <c r="A49" s="71" t="s">
        <v>44</v>
      </c>
      <c r="B49" s="45" t="s">
        <v>45</v>
      </c>
      <c r="C49" s="46">
        <v>4589.8</v>
      </c>
      <c r="D49" s="46">
        <v>160.9</v>
      </c>
      <c r="E49" s="46">
        <v>160.9</v>
      </c>
      <c r="F49" s="46">
        <f t="shared" si="12"/>
        <v>3.5055993725216785</v>
      </c>
      <c r="G49" s="47">
        <f t="shared" ref="G49" si="14">E49/D49*100</f>
        <v>100</v>
      </c>
    </row>
    <row r="50" spans="1:7" ht="15.75" customHeight="1" x14ac:dyDescent="0.2">
      <c r="A50" s="86" t="s">
        <v>46</v>
      </c>
      <c r="B50" s="86"/>
      <c r="C50" s="86"/>
      <c r="D50" s="86"/>
      <c r="E50" s="86"/>
      <c r="F50" s="86"/>
      <c r="G50" s="86"/>
    </row>
    <row r="51" spans="1:7" ht="15.75" x14ac:dyDescent="0.2">
      <c r="A51" s="50" t="s">
        <v>47</v>
      </c>
      <c r="B51" s="51" t="s">
        <v>48</v>
      </c>
      <c r="C51" s="52">
        <f>SUM(C53:C56)</f>
        <v>3023.7</v>
      </c>
      <c r="D51" s="52">
        <f>SUM(D53:D56)</f>
        <v>165.4</v>
      </c>
      <c r="E51" s="52">
        <f>SUM(E53:E56)</f>
        <v>165.4</v>
      </c>
      <c r="F51" s="52">
        <f t="shared" ref="F51:F58" si="15">E51/C51*100</f>
        <v>5.4701193901511393</v>
      </c>
      <c r="G51" s="52">
        <f>E51/D51*100</f>
        <v>100</v>
      </c>
    </row>
    <row r="52" spans="1:7" ht="15.75" x14ac:dyDescent="0.2">
      <c r="A52" s="50"/>
      <c r="B52" s="51"/>
      <c r="C52" s="52"/>
      <c r="D52" s="52"/>
      <c r="E52" s="52"/>
      <c r="F52" s="52"/>
      <c r="G52" s="52"/>
    </row>
    <row r="53" spans="1:7" ht="63" x14ac:dyDescent="0.2">
      <c r="A53" s="53" t="s">
        <v>49</v>
      </c>
      <c r="B53" s="54" t="s">
        <v>50</v>
      </c>
      <c r="C53" s="55">
        <v>2988.1</v>
      </c>
      <c r="D53" s="55">
        <v>165.4</v>
      </c>
      <c r="E53" s="55">
        <v>165.4</v>
      </c>
      <c r="F53" s="55">
        <f t="shared" si="15"/>
        <v>5.5352899836016194</v>
      </c>
      <c r="G53" s="55">
        <f>E53/D53*100</f>
        <v>100</v>
      </c>
    </row>
    <row r="54" spans="1:7" ht="15.75" x14ac:dyDescent="0.2">
      <c r="A54" s="53" t="s">
        <v>173</v>
      </c>
      <c r="B54" s="54" t="s">
        <v>172</v>
      </c>
      <c r="C54" s="55">
        <v>31.6</v>
      </c>
      <c r="D54" s="55">
        <v>0</v>
      </c>
      <c r="E54" s="55">
        <v>0</v>
      </c>
      <c r="F54" s="55">
        <v>0</v>
      </c>
      <c r="G54" s="55"/>
    </row>
    <row r="55" spans="1:7" ht="15.75" x14ac:dyDescent="0.2">
      <c r="A55" s="53" t="s">
        <v>51</v>
      </c>
      <c r="B55" s="54" t="s">
        <v>52</v>
      </c>
      <c r="C55" s="55">
        <v>1</v>
      </c>
      <c r="D55" s="55">
        <v>0</v>
      </c>
      <c r="E55" s="55">
        <v>0</v>
      </c>
      <c r="F55" s="55">
        <f t="shared" si="15"/>
        <v>0</v>
      </c>
      <c r="G55" s="55" t="e">
        <f>E55/D55*100</f>
        <v>#DIV/0!</v>
      </c>
    </row>
    <row r="56" spans="1:7" ht="15.75" x14ac:dyDescent="0.2">
      <c r="A56" s="53" t="s">
        <v>53</v>
      </c>
      <c r="B56" s="54" t="s">
        <v>54</v>
      </c>
      <c r="C56" s="55">
        <v>3</v>
      </c>
      <c r="D56" s="55">
        <v>0</v>
      </c>
      <c r="E56" s="55">
        <v>0</v>
      </c>
      <c r="F56" s="55">
        <f t="shared" si="15"/>
        <v>0</v>
      </c>
      <c r="G56" s="55" t="e">
        <f t="shared" ref="G56:G71" si="16">E56/D56*100</f>
        <v>#DIV/0!</v>
      </c>
    </row>
    <row r="57" spans="1:7" ht="15.75" x14ac:dyDescent="0.2">
      <c r="A57" s="49" t="s">
        <v>55</v>
      </c>
      <c r="B57" s="51" t="s">
        <v>56</v>
      </c>
      <c r="C57" s="52">
        <f>SUM(C58:C58)</f>
        <v>136.5</v>
      </c>
      <c r="D57" s="52">
        <f>SUM(D58:D58)</f>
        <v>10</v>
      </c>
      <c r="E57" s="52">
        <f>SUM(E58:E58)</f>
        <v>10</v>
      </c>
      <c r="F57" s="52">
        <f t="shared" si="15"/>
        <v>7.3260073260073266</v>
      </c>
      <c r="G57" s="52">
        <f t="shared" si="16"/>
        <v>100</v>
      </c>
    </row>
    <row r="58" spans="1:7" ht="15.75" x14ac:dyDescent="0.2">
      <c r="A58" s="53" t="s">
        <v>57</v>
      </c>
      <c r="B58" s="54" t="s">
        <v>58</v>
      </c>
      <c r="C58" s="55">
        <v>136.5</v>
      </c>
      <c r="D58" s="55">
        <v>10</v>
      </c>
      <c r="E58" s="55">
        <v>10</v>
      </c>
      <c r="F58" s="55">
        <f t="shared" si="15"/>
        <v>7.3260073260073266</v>
      </c>
      <c r="G58" s="55">
        <f t="shared" si="16"/>
        <v>100</v>
      </c>
    </row>
    <row r="59" spans="1:7" ht="31.5" x14ac:dyDescent="0.2">
      <c r="A59" s="53" t="s">
        <v>59</v>
      </c>
      <c r="B59" s="51" t="s">
        <v>60</v>
      </c>
      <c r="C59" s="52">
        <f>SUM(C60:C60)</f>
        <v>1</v>
      </c>
      <c r="D59" s="52">
        <f>SUM(D60:D60)</f>
        <v>0</v>
      </c>
      <c r="E59" s="52">
        <f>SUM(E60:E60)</f>
        <v>0</v>
      </c>
      <c r="F59" s="52">
        <f>E59/C59*100</f>
        <v>0</v>
      </c>
      <c r="G59" s="52" t="e">
        <f>E59/D59*100</f>
        <v>#DIV/0!</v>
      </c>
    </row>
    <row r="60" spans="1:7" ht="47.25" x14ac:dyDescent="0.2">
      <c r="A60" s="53" t="s">
        <v>130</v>
      </c>
      <c r="B60" s="54" t="s">
        <v>129</v>
      </c>
      <c r="C60" s="55">
        <v>1</v>
      </c>
      <c r="D60" s="55">
        <v>0</v>
      </c>
      <c r="E60" s="55">
        <v>0</v>
      </c>
      <c r="F60" s="52">
        <f>E60/C60*100</f>
        <v>0</v>
      </c>
      <c r="G60" s="52" t="e">
        <f>E60/D60*100</f>
        <v>#DIV/0!</v>
      </c>
    </row>
    <row r="61" spans="1:7" ht="15.75" x14ac:dyDescent="0.2">
      <c r="A61" s="49" t="s">
        <v>61</v>
      </c>
      <c r="B61" s="51" t="s">
        <v>62</v>
      </c>
      <c r="C61" s="52">
        <f>SUM(C62:C64)</f>
        <v>692</v>
      </c>
      <c r="D61" s="52">
        <f>SUM(D62:D64)</f>
        <v>191.1</v>
      </c>
      <c r="E61" s="52">
        <f>SUM(E62:E64)</f>
        <v>191.1</v>
      </c>
      <c r="F61" s="52">
        <f>E61/C61*100</f>
        <v>27.615606936416182</v>
      </c>
      <c r="G61" s="52">
        <f t="shared" si="16"/>
        <v>100</v>
      </c>
    </row>
    <row r="62" spans="1:7" ht="15.75" x14ac:dyDescent="0.2">
      <c r="A62" s="53" t="s">
        <v>63</v>
      </c>
      <c r="B62" s="54" t="s">
        <v>64</v>
      </c>
      <c r="C62" s="55">
        <v>0</v>
      </c>
      <c r="D62" s="55">
        <v>0</v>
      </c>
      <c r="E62" s="55">
        <v>0</v>
      </c>
      <c r="F62" s="52" t="e">
        <f>E62/C62*100</f>
        <v>#DIV/0!</v>
      </c>
      <c r="G62" s="52" t="e">
        <f>E62/D62*100</f>
        <v>#DIV/0!</v>
      </c>
    </row>
    <row r="63" spans="1:7" ht="15.75" x14ac:dyDescent="0.2">
      <c r="A63" s="53" t="s">
        <v>65</v>
      </c>
      <c r="B63" s="54" t="s">
        <v>66</v>
      </c>
      <c r="C63" s="55">
        <v>592</v>
      </c>
      <c r="D63" s="55">
        <v>191.1</v>
      </c>
      <c r="E63" s="55">
        <v>191.1</v>
      </c>
      <c r="F63" s="55">
        <f t="shared" ref="F63:F72" si="17">E63/C63*100</f>
        <v>32.280405405405403</v>
      </c>
      <c r="G63" s="55">
        <f t="shared" si="16"/>
        <v>100</v>
      </c>
    </row>
    <row r="64" spans="1:7" ht="15.75" x14ac:dyDescent="0.2">
      <c r="A64" s="53" t="s">
        <v>67</v>
      </c>
      <c r="B64" s="54" t="s">
        <v>68</v>
      </c>
      <c r="C64" s="55">
        <v>100</v>
      </c>
      <c r="D64" s="55">
        <v>0</v>
      </c>
      <c r="E64" s="55">
        <v>0</v>
      </c>
      <c r="F64" s="55">
        <f t="shared" si="17"/>
        <v>0</v>
      </c>
      <c r="G64" s="55" t="e">
        <f t="shared" si="16"/>
        <v>#DIV/0!</v>
      </c>
    </row>
    <row r="65" spans="1:7" ht="15.75" x14ac:dyDescent="0.2">
      <c r="A65" s="49" t="s">
        <v>69</v>
      </c>
      <c r="B65" s="51" t="s">
        <v>70</v>
      </c>
      <c r="C65" s="52">
        <f>SUM(C66:C67)</f>
        <v>0</v>
      </c>
      <c r="D65" s="52">
        <f>SUM(D66:D67)</f>
        <v>0</v>
      </c>
      <c r="E65" s="52">
        <f>E66+E67</f>
        <v>0</v>
      </c>
      <c r="F65" s="52" t="e">
        <f>E65/C65*100</f>
        <v>#DIV/0!</v>
      </c>
      <c r="G65" s="52" t="e">
        <f>E65/D65*100</f>
        <v>#DIV/0!</v>
      </c>
    </row>
    <row r="66" spans="1:7" ht="15.75" x14ac:dyDescent="0.2">
      <c r="A66" s="53" t="s">
        <v>69</v>
      </c>
      <c r="B66" s="54" t="s">
        <v>151</v>
      </c>
      <c r="C66" s="55">
        <v>0</v>
      </c>
      <c r="D66" s="55">
        <v>0</v>
      </c>
      <c r="E66" s="55">
        <v>0</v>
      </c>
      <c r="F66" s="55" t="e">
        <f t="shared" si="17"/>
        <v>#DIV/0!</v>
      </c>
      <c r="G66" s="55" t="e">
        <f t="shared" si="16"/>
        <v>#DIV/0!</v>
      </c>
    </row>
    <row r="67" spans="1:7" ht="15.75" x14ac:dyDescent="0.2">
      <c r="A67" s="53" t="s">
        <v>132</v>
      </c>
      <c r="B67" s="54" t="s">
        <v>131</v>
      </c>
      <c r="C67" s="55">
        <v>0</v>
      </c>
      <c r="D67" s="55">
        <v>0</v>
      </c>
      <c r="E67" s="55">
        <v>0</v>
      </c>
      <c r="F67" s="55" t="e">
        <f t="shared" si="17"/>
        <v>#DIV/0!</v>
      </c>
      <c r="G67" s="55" t="e">
        <f t="shared" si="16"/>
        <v>#DIV/0!</v>
      </c>
    </row>
    <row r="68" spans="1:7" ht="15.75" x14ac:dyDescent="0.2">
      <c r="A68" s="49" t="s">
        <v>71</v>
      </c>
      <c r="B68" s="51" t="s">
        <v>72</v>
      </c>
      <c r="C68" s="52">
        <f>SUM(C69:C69)</f>
        <v>988.9</v>
      </c>
      <c r="D68" s="52">
        <f>SUM(D69:D69)</f>
        <v>249.1</v>
      </c>
      <c r="E68" s="52">
        <f>SUM(E69:E69)</f>
        <v>249.1</v>
      </c>
      <c r="F68" s="52">
        <f t="shared" si="17"/>
        <v>25.189604611184148</v>
      </c>
      <c r="G68" s="52">
        <f t="shared" si="16"/>
        <v>100</v>
      </c>
    </row>
    <row r="69" spans="1:7" ht="15.75" x14ac:dyDescent="0.2">
      <c r="A69" s="53" t="s">
        <v>73</v>
      </c>
      <c r="B69" s="54" t="s">
        <v>74</v>
      </c>
      <c r="C69" s="55">
        <v>988.9</v>
      </c>
      <c r="D69" s="55">
        <v>249.1</v>
      </c>
      <c r="E69" s="55">
        <v>249.1</v>
      </c>
      <c r="F69" s="55">
        <f t="shared" si="17"/>
        <v>25.189604611184148</v>
      </c>
      <c r="G69" s="55">
        <f t="shared" si="16"/>
        <v>100</v>
      </c>
    </row>
    <row r="70" spans="1:7" ht="15.75" x14ac:dyDescent="0.2">
      <c r="A70" s="49" t="s">
        <v>75</v>
      </c>
      <c r="B70" s="51" t="s">
        <v>76</v>
      </c>
      <c r="C70" s="52">
        <f>SUM(C71:C71)</f>
        <v>47.4</v>
      </c>
      <c r="D70" s="52">
        <f>SUM(D71:D71)</f>
        <v>3.9</v>
      </c>
      <c r="E70" s="52">
        <f>SUM(E71:E71)</f>
        <v>3.9</v>
      </c>
      <c r="F70" s="52">
        <f t="shared" si="17"/>
        <v>8.2278481012658222</v>
      </c>
      <c r="G70" s="52">
        <f t="shared" si="16"/>
        <v>100</v>
      </c>
    </row>
    <row r="71" spans="1:7" ht="15.75" x14ac:dyDescent="0.2">
      <c r="A71" s="53" t="s">
        <v>77</v>
      </c>
      <c r="B71" s="54" t="s">
        <v>78</v>
      </c>
      <c r="C71" s="55">
        <v>47.4</v>
      </c>
      <c r="D71" s="55">
        <v>3.9</v>
      </c>
      <c r="E71" s="55">
        <v>3.9</v>
      </c>
      <c r="F71" s="55">
        <f t="shared" si="17"/>
        <v>8.2278481012658222</v>
      </c>
      <c r="G71" s="55">
        <f t="shared" si="16"/>
        <v>100</v>
      </c>
    </row>
    <row r="72" spans="1:7" ht="15.75" x14ac:dyDescent="0.2">
      <c r="A72" s="49" t="s">
        <v>79</v>
      </c>
      <c r="B72" s="51" t="s">
        <v>80</v>
      </c>
      <c r="C72" s="52">
        <v>4789.6000000000004</v>
      </c>
      <c r="D72" s="52">
        <v>619.5</v>
      </c>
      <c r="E72" s="52">
        <v>619.5</v>
      </c>
      <c r="F72" s="52">
        <f t="shared" si="17"/>
        <v>12.934274260898611</v>
      </c>
      <c r="G72" s="52">
        <f>E72/D72*100</f>
        <v>100</v>
      </c>
    </row>
    <row r="73" spans="1:7" ht="15.75" x14ac:dyDescent="0.2">
      <c r="A73" s="87"/>
      <c r="B73" s="87"/>
      <c r="C73" s="87"/>
      <c r="D73" s="87"/>
      <c r="E73" s="87"/>
      <c r="F73" s="87"/>
      <c r="G73" s="87"/>
    </row>
    <row r="74" spans="1:7" ht="31.5" x14ac:dyDescent="0.2">
      <c r="A74" s="49" t="s">
        <v>81</v>
      </c>
      <c r="B74" s="50"/>
      <c r="C74" s="52">
        <f>C49-C72</f>
        <v>-199.80000000000018</v>
      </c>
      <c r="D74" s="52">
        <f>D49-D72</f>
        <v>-458.6</v>
      </c>
      <c r="E74" s="52">
        <f>E49-E72</f>
        <v>-458.6</v>
      </c>
      <c r="F74" s="55"/>
      <c r="G74" s="55"/>
    </row>
    <row r="75" spans="1:7" ht="31.5" x14ac:dyDescent="0.2">
      <c r="A75" s="49" t="s">
        <v>82</v>
      </c>
      <c r="B75" s="50" t="s">
        <v>83</v>
      </c>
      <c r="C75" s="52">
        <v>199.8</v>
      </c>
      <c r="D75" s="52">
        <v>458.6</v>
      </c>
      <c r="E75" s="52">
        <v>458.6</v>
      </c>
      <c r="F75" s="55"/>
      <c r="G75" s="55"/>
    </row>
    <row r="76" spans="1:7" ht="31.5" x14ac:dyDescent="0.2">
      <c r="A76" s="49" t="s">
        <v>84</v>
      </c>
      <c r="B76" s="50" t="s">
        <v>85</v>
      </c>
      <c r="C76" s="52">
        <v>199.8</v>
      </c>
      <c r="D76" s="52">
        <v>458.6</v>
      </c>
      <c r="E76" s="52">
        <v>458.6</v>
      </c>
      <c r="F76" s="55"/>
      <c r="G76" s="55"/>
    </row>
    <row r="77" spans="1:7" ht="31.5" x14ac:dyDescent="0.2">
      <c r="A77" s="53" t="s">
        <v>86</v>
      </c>
      <c r="B77" s="56" t="s">
        <v>87</v>
      </c>
      <c r="C77" s="55"/>
      <c r="D77" s="55"/>
      <c r="E77" s="55">
        <f>E78</f>
        <v>0</v>
      </c>
      <c r="F77" s="55"/>
      <c r="G77" s="55"/>
    </row>
    <row r="78" spans="1:7" ht="47.25" x14ac:dyDescent="0.2">
      <c r="A78" s="53" t="s">
        <v>88</v>
      </c>
      <c r="B78" s="56" t="s">
        <v>89</v>
      </c>
      <c r="C78" s="55"/>
      <c r="D78" s="55"/>
      <c r="E78" s="55">
        <v>0</v>
      </c>
      <c r="F78" s="55"/>
      <c r="G78" s="55"/>
    </row>
    <row r="79" spans="1:7" ht="31.5" x14ac:dyDescent="0.2">
      <c r="A79" s="53" t="s">
        <v>90</v>
      </c>
      <c r="B79" s="56" t="s">
        <v>91</v>
      </c>
      <c r="C79" s="55"/>
      <c r="D79" s="55"/>
      <c r="E79" s="55">
        <f>E80</f>
        <v>0</v>
      </c>
      <c r="F79" s="55"/>
      <c r="G79" s="55"/>
    </row>
    <row r="80" spans="1:7" ht="47.25" x14ac:dyDescent="0.2">
      <c r="A80" s="53" t="s">
        <v>92</v>
      </c>
      <c r="B80" s="56" t="s">
        <v>93</v>
      </c>
      <c r="C80" s="55"/>
      <c r="D80" s="55"/>
      <c r="E80" s="55">
        <v>0</v>
      </c>
      <c r="F80" s="55"/>
      <c r="G80" s="55"/>
    </row>
    <row r="81" spans="1:7" ht="31.5" x14ac:dyDescent="0.2">
      <c r="A81" s="57" t="s">
        <v>94</v>
      </c>
      <c r="B81" s="58" t="s">
        <v>95</v>
      </c>
      <c r="C81" s="59">
        <f>C84</f>
        <v>0</v>
      </c>
      <c r="D81" s="59">
        <f>D84</f>
        <v>0</v>
      </c>
      <c r="E81" s="59">
        <f>E84</f>
        <v>0</v>
      </c>
      <c r="F81" s="55"/>
      <c r="G81" s="55"/>
    </row>
    <row r="82" spans="1:7" ht="63" x14ac:dyDescent="0.2">
      <c r="A82" s="53" t="s">
        <v>96</v>
      </c>
      <c r="B82" s="56" t="s">
        <v>97</v>
      </c>
      <c r="C82" s="55"/>
      <c r="D82" s="55">
        <f>D83</f>
        <v>0</v>
      </c>
      <c r="E82" s="55"/>
      <c r="F82" s="60"/>
      <c r="G82" s="60"/>
    </row>
    <row r="83" spans="1:7" ht="63" x14ac:dyDescent="0.2">
      <c r="A83" s="53" t="s">
        <v>96</v>
      </c>
      <c r="B83" s="56" t="s">
        <v>98</v>
      </c>
      <c r="C83" s="60"/>
      <c r="D83" s="60">
        <v>0</v>
      </c>
      <c r="E83" s="60"/>
      <c r="F83" s="60"/>
      <c r="G83" s="60"/>
    </row>
    <row r="84" spans="1:7" ht="31.5" x14ac:dyDescent="0.2">
      <c r="A84" s="53" t="s">
        <v>99</v>
      </c>
      <c r="B84" s="56" t="s">
        <v>100</v>
      </c>
      <c r="C84" s="55">
        <f>C85</f>
        <v>0</v>
      </c>
      <c r="D84" s="55">
        <f>D85</f>
        <v>0</v>
      </c>
      <c r="E84" s="55">
        <f>E85</f>
        <v>0</v>
      </c>
      <c r="F84" s="55"/>
      <c r="G84" s="55"/>
    </row>
    <row r="85" spans="1:7" ht="47.25" x14ac:dyDescent="0.2">
      <c r="A85" s="53" t="s">
        <v>101</v>
      </c>
      <c r="B85" s="56" t="s">
        <v>102</v>
      </c>
      <c r="C85" s="55">
        <v>0</v>
      </c>
      <c r="D85" s="55">
        <v>0</v>
      </c>
      <c r="E85" s="55"/>
      <c r="F85" s="55"/>
      <c r="G85" s="55"/>
    </row>
    <row r="86" spans="1:7" ht="31.5" x14ac:dyDescent="0.2">
      <c r="A86" s="61" t="s">
        <v>103</v>
      </c>
      <c r="B86" s="56" t="s">
        <v>104</v>
      </c>
      <c r="C86" s="55">
        <v>0</v>
      </c>
      <c r="D86" s="55">
        <v>0</v>
      </c>
      <c r="E86" s="55">
        <v>0</v>
      </c>
      <c r="F86" s="55"/>
      <c r="G86" s="55"/>
    </row>
    <row r="87" spans="1:7" ht="15.75" x14ac:dyDescent="0.2">
      <c r="A87" s="61" t="s">
        <v>105</v>
      </c>
      <c r="B87" s="56" t="s">
        <v>106</v>
      </c>
      <c r="C87" s="55">
        <v>0</v>
      </c>
      <c r="D87" s="55">
        <v>0</v>
      </c>
      <c r="E87" s="55">
        <v>0</v>
      </c>
      <c r="F87" s="55"/>
      <c r="G87" s="55"/>
    </row>
    <row r="88" spans="1:7" ht="31.5" x14ac:dyDescent="0.2">
      <c r="A88" s="61" t="s">
        <v>107</v>
      </c>
      <c r="B88" s="56" t="s">
        <v>108</v>
      </c>
      <c r="C88" s="55">
        <v>0</v>
      </c>
      <c r="D88" s="55">
        <v>0</v>
      </c>
      <c r="E88" s="55">
        <v>0</v>
      </c>
      <c r="F88" s="55"/>
      <c r="G88" s="55"/>
    </row>
    <row r="89" spans="1:7" ht="31.5" x14ac:dyDescent="0.2">
      <c r="A89" s="53" t="s">
        <v>109</v>
      </c>
      <c r="B89" s="56" t="s">
        <v>110</v>
      </c>
      <c r="C89" s="55">
        <v>0</v>
      </c>
      <c r="D89" s="55">
        <v>0</v>
      </c>
      <c r="E89" s="55">
        <v>0</v>
      </c>
      <c r="F89" s="55"/>
      <c r="G89" s="55"/>
    </row>
    <row r="90" spans="1:7" ht="94.5" x14ac:dyDescent="0.2">
      <c r="A90" s="61" t="s">
        <v>111</v>
      </c>
      <c r="B90" s="56" t="s">
        <v>112</v>
      </c>
      <c r="C90" s="55">
        <v>0</v>
      </c>
      <c r="D90" s="55">
        <v>0</v>
      </c>
      <c r="E90" s="55">
        <v>0</v>
      </c>
      <c r="F90" s="55"/>
      <c r="G90" s="55"/>
    </row>
    <row r="91" spans="1:7" ht="31.5" x14ac:dyDescent="0.2">
      <c r="A91" s="61" t="s">
        <v>113</v>
      </c>
      <c r="B91" s="56" t="s">
        <v>114</v>
      </c>
      <c r="C91" s="55">
        <v>0</v>
      </c>
      <c r="D91" s="55">
        <v>0</v>
      </c>
      <c r="E91" s="55">
        <v>0</v>
      </c>
      <c r="F91" s="55"/>
      <c r="G91" s="55"/>
    </row>
    <row r="92" spans="1:7" ht="15.75" x14ac:dyDescent="0.2">
      <c r="A92" s="49" t="s">
        <v>115</v>
      </c>
      <c r="B92" s="50" t="s">
        <v>116</v>
      </c>
      <c r="C92" s="52">
        <v>0</v>
      </c>
      <c r="D92" s="52">
        <v>0</v>
      </c>
      <c r="E92" s="52">
        <v>0</v>
      </c>
      <c r="F92" s="55"/>
      <c r="G92" s="55"/>
    </row>
    <row r="93" spans="1:7" ht="15.75" x14ac:dyDescent="0.2">
      <c r="A93" s="62"/>
      <c r="B93" s="62"/>
      <c r="C93" s="63"/>
      <c r="D93" s="63"/>
      <c r="E93" s="63"/>
      <c r="F93" s="64"/>
      <c r="G93" s="64"/>
    </row>
    <row r="94" spans="1:7" ht="15.75" x14ac:dyDescent="0.2">
      <c r="A94" s="62"/>
      <c r="B94" s="62"/>
      <c r="C94" s="63"/>
      <c r="D94" s="63"/>
      <c r="E94" s="63"/>
      <c r="F94" s="64"/>
      <c r="G94" s="64"/>
    </row>
    <row r="95" spans="1:7" ht="15.75" x14ac:dyDescent="0.2">
      <c r="A95" s="62"/>
      <c r="B95" s="62"/>
      <c r="C95" s="63"/>
      <c r="D95" s="63"/>
      <c r="E95" s="63"/>
      <c r="F95" s="64"/>
      <c r="G95" s="64"/>
    </row>
    <row r="96" spans="1:7" ht="15.75" x14ac:dyDescent="0.2">
      <c r="A96" s="82" t="s">
        <v>152</v>
      </c>
      <c r="B96" s="82"/>
      <c r="C96" s="83" t="s">
        <v>117</v>
      </c>
      <c r="D96" s="83"/>
      <c r="E96" s="65" t="s">
        <v>153</v>
      </c>
      <c r="F96" s="66"/>
      <c r="G96" s="64"/>
    </row>
  </sheetData>
  <sheetProtection selectLockedCells="1" selectUnlockedCells="1"/>
  <mergeCells count="7">
    <mergeCell ref="A96:B96"/>
    <mergeCell ref="C96:D96"/>
    <mergeCell ref="A1:E1"/>
    <mergeCell ref="A2:E2"/>
    <mergeCell ref="E4:G4"/>
    <mergeCell ref="A50:G50"/>
    <mergeCell ref="A73:G73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февраль</vt:lpstr>
      <vt:lpstr>февраль!Excel_BuiltIn__FilterDatabase</vt:lpstr>
      <vt:lpstr>февраль!Заголовки_для_печати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2022-01-21T11:40:16Z</cp:lastPrinted>
  <dcterms:created xsi:type="dcterms:W3CDTF">2017-12-08T11:16:10Z</dcterms:created>
  <dcterms:modified xsi:type="dcterms:W3CDTF">2024-03-05T08:57:21Z</dcterms:modified>
</cp:coreProperties>
</file>