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52" i="1"/>
  <c r="E61"/>
  <c r="C18"/>
  <c r="C24"/>
  <c r="C40"/>
  <c r="D19"/>
  <c r="D18" s="1"/>
  <c r="E19"/>
  <c r="E18" s="1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46"/>
  <c r="D29"/>
  <c r="D13"/>
  <c r="E13"/>
  <c r="C13"/>
  <c r="G12"/>
  <c r="D11"/>
  <c r="E11"/>
  <c r="C11"/>
  <c r="C9"/>
  <c r="D15"/>
  <c r="F12" l="1"/>
  <c r="F20" l="1"/>
  <c r="F19" s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C28" s="1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C50" s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C75" s="1"/>
  <c r="F6"/>
  <c r="G6" s="1"/>
  <c r="D50"/>
  <c r="E69"/>
  <c r="G69" s="1"/>
  <c r="D73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D75" l="1"/>
  <c r="E73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<sst xmlns="http://schemas.openxmlformats.org/spreadsheetml/2006/main" count="183" uniqueCount="176">
  <si>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</si>
  <si>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</si>
  <si>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</si>
  <si>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</si>
  <si>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</si>
  <si>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</si>
  <si>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</si>
  <si>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</si>
  <si>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</si>
  <si>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</si>
  <si>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</si>
  <si>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</si>
  <si>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</si>
  <si>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</si>
  <si>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</si>
  <si>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</si>
  <si>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</si>
  <si>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</si>
  <si>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</si>
  <si>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</si>
  <si>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</si>
  <si>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</si>
  <si>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</si>
  <si>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</si>
  <si>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</si>
  <si>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</si>
  <si>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</si>
  <si>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</si>
  <si>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</si>
  <si>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</si>
  <si>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</si>
  <si>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</si>
  <si>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</si>
  <si>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</si>
  <si>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</si>
  <si>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</si>
  <si>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</si>
  <si>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</si>
  <si>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</si>
  <si>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</si>
  <si>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</si>
  <si>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</si>
  <si>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</si>
  <si>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</si>
  <si>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</si>
  <si>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</si>
  <si>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</si>
  <si>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</si>
  <si>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</si>
  <si>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</si>
  <si>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</si>
  <si>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</si>
  <si>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</si>
  <si>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</si>
  <si>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</si>
  <si>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</si>
  <si>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</si>
  <si>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</si>
  <si>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</si>
  <si>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</si>
  <si>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</si>
  <si>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</si>
  <si>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</si>
  <si>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</si>
  <si>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</si>
  <si>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</si>
  <si>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</si>
  <si>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</si>
  <si>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</si>
  <si>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</si>
  <si>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</si>
  <si>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</si>
  <si>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</si>
  <si>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</si>
  <si>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</si>
  <si>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</si>
  <si>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</si>
  <si>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</si>
  <si>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</si>
  <si>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</si>
  <si>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</si>
  <si>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</si>
  <si>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</si>
  <si>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</si>
  <si>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</si>
  <si>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</si>
  <si>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</si>
  <si>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</si>
  <si>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</si>
  <si>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</si>
  <si>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</si>
  <si>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</si>
  <si>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</si>
  <si>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</si>
  <si>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</si>
  <si>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</si>
  <si>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</si>
  <si>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</si>
  <si>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</si>
  <si>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</si>
  <si>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</si>
  <si>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</si>
  <si>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</si>
  <si>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</si>
  <si>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</si>
  <si>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</si>
  <si>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</si>
  <si>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</si>
  <si>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</si>
  <si>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</si>
  <si>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</si>
  <si>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</si>
  <si>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</si>
  <si>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</si>
  <si>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</si>
  <si>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</si>
  <si>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</si>
  <si>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</si>
  <si>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</si>
  <si>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</si>
  <si>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</si>
  <si>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</si>
  <si>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</si>
  <si>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</si>
  <si>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</si>
  <si>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</si>
  <si>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</si>
  <si>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</si>
  <si>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</si>
  <si>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</si>
  <si>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</si>
  <si>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</si>
  <si>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</si>
  <si>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</si>
  <si>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</si>
  <si>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</si>
  <si>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</si>
  <si>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</si>
  <si>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</si>
  <si>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</si>
  <si>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</si>
  <si>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</si>
  <si>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</si>
  <si>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</si>
  <si>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</si>
  <si>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</si>
  <si>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</si>
  <si>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</si>
  <si>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</si>
  <si>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</si>
  <si>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</si>
  <si>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</si>
  <si>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</si>
  <si>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</si>
  <si>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</si>
  <si>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</si>
  <si>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</si>
  <si>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</si>
  <si>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</si>
  <si>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</si>
  <si>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</si>
  <si>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</si>
  <si>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</si>
  <si>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</si>
  <si>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</si>
  <si>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</si>
  <si>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</si>
  <si>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</si>
  <si>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</si>
  <si>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</si>
  <si>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</si>
  <si>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</si>
  <si>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 xml:space="preserve"> план    на 01.04.2026 года</t>
  </si>
  <si>
    <t>Исполнено на     01.04.2026г</t>
  </si>
  <si>
    <t>Уточненный план      на  01.05.2026 год</t>
  </si>
  <si>
    <t>об исполнении  бюджета  Дружаевского сельсовета  на  01.05.2026 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</si>
</sst>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E77" sqref="E77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175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174</v>
      </c>
      <c r="D5" s="15" t="s">
        <v>172</v>
      </c>
      <c r="E5" s="15" t="s">
        <v>173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1073.8</v>
      </c>
      <c r="E6" s="19">
        <f t="shared" si="0"/>
        <v>1073.8</v>
      </c>
      <c r="F6" s="19">
        <f t="shared" ref="F6:G37" si="1">E6/C6*100</f>
        <v>30.676494114958285</v>
      </c>
      <c r="G6" s="20">
        <f t="shared" si="1"/>
        <v>2.856816363844132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5.9</v>
      </c>
      <c r="E7" s="24">
        <f>SUM(E8)</f>
        <v>5.9</v>
      </c>
      <c r="F7" s="24">
        <f t="shared" si="1"/>
        <v>18.4375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5.9</v>
      </c>
      <c r="E8" s="28">
        <v>5.9</v>
      </c>
      <c r="F8" s="28">
        <f t="shared" si="1"/>
        <v>18.4375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211.6</v>
      </c>
      <c r="E9" s="32">
        <f t="shared" si="3"/>
        <v>211.6</v>
      </c>
      <c r="F9" s="32">
        <f t="shared" ref="F9" si="4">E9/C9*100</f>
        <v>29.891227574516176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211.6</v>
      </c>
      <c r="E10" s="28">
        <v>211.6</v>
      </c>
      <c r="F10" s="28">
        <f t="shared" si="1"/>
        <v>29.891227574516176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0.1</v>
      </c>
      <c r="E11" s="32">
        <f t="shared" si="6"/>
        <v>0.1</v>
      </c>
      <c r="F11" s="32">
        <f t="shared" si="1"/>
        <v>5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</v>
      </c>
      <c r="D12" s="28">
        <v>0.1</v>
      </c>
      <c r="E12" s="28">
        <v>0.1</v>
      </c>
      <c r="F12" s="28">
        <f t="shared" si="1"/>
        <v>5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10.4</v>
      </c>
      <c r="E13" s="32">
        <f t="shared" si="7"/>
        <v>10.4</v>
      </c>
      <c r="F13" s="32">
        <f t="shared" si="1"/>
        <v>12.23529411764706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10.4</v>
      </c>
      <c r="E14" s="28">
        <v>10.4</v>
      </c>
      <c r="F14" s="28">
        <f t="shared" si="1"/>
        <v>12.23529411764706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840.7</v>
      </c>
      <c r="E15" s="32">
        <f>E16+E17</f>
        <v>840.7</v>
      </c>
      <c r="F15" s="32">
        <f t="shared" si="1"/>
        <v>43.94668060637742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824.5</v>
      </c>
      <c r="E16" s="28">
        <v>824.5</v>
      </c>
      <c r="F16" s="28">
        <f t="shared" si="1"/>
        <v>48.786982248520708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16.2</v>
      </c>
      <c r="E17" s="28">
        <v>16.2</v>
      </c>
      <c r="F17" s="28">
        <f t="shared" si="1"/>
        <v>7.2645739910313898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5.0999999999999996</v>
      </c>
      <c r="E18" s="32">
        <f>SUM(E19)</f>
        <v>5.0999999999999996</v>
      </c>
      <c r="F18" s="32">
        <f t="shared" si="1"/>
        <v>8.4297520661157019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5.0999999999999996</v>
      </c>
      <c r="E19" s="32">
        <f t="shared" si="10"/>
        <v>5.0999999999999996</v>
      </c>
      <c r="F19" s="32">
        <f t="shared" si="10"/>
        <v>41.803278688524593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5.0999999999999996</v>
      </c>
      <c r="E20" s="32">
        <v>5.0999999999999996</v>
      </c>
      <c r="F20" s="32">
        <f t="shared" si="1"/>
        <v>41.803278688524593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1653.6999999999998</v>
      </c>
      <c r="D27" s="19">
        <f>D29+D40+D48+D45</f>
        <v>832.80000000000007</v>
      </c>
      <c r="E27" s="19">
        <f>E29+E40+E48+E45</f>
        <v>832.80000000000007</v>
      </c>
      <c r="F27" s="19">
        <f t="shared" si="1"/>
        <v>50.359799238072213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1653.6999999999998</v>
      </c>
      <c r="D28" s="24">
        <f>D29+D40+D45+D48</f>
        <v>832.80000000000007</v>
      </c>
      <c r="E28" s="24">
        <f>E29+E40+E45+E48</f>
        <v>832.80000000000007</v>
      </c>
      <c r="F28" s="24">
        <f t="shared" si="1"/>
        <v>50.359799238072213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576.5</v>
      </c>
      <c r="E29" s="32">
        <f>SUM(E30:E39)</f>
        <v>576.5</v>
      </c>
      <c r="F29" s="32">
        <f t="shared" si="1"/>
        <v>81.28877608573039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66.400000000000006</v>
      </c>
      <c r="E30" s="35">
        <v>66.400000000000006</v>
      </c>
      <c r="F30" s="28">
        <f t="shared" si="1"/>
        <v>33.350075339025622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510.1</v>
      </c>
      <c r="E38" s="35">
        <v>510.1</v>
      </c>
      <c r="F38" s="28">
        <f>E38/C38*100</f>
        <v>100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114.1</v>
      </c>
      <c r="E40" s="36">
        <f>E41</f>
        <v>114.1</v>
      </c>
      <c r="F40" s="28">
        <f t="shared" ref="F40:F42" si="13">E40/C40*100</f>
        <v>33.333333333333329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114.1</v>
      </c>
      <c r="E41" s="41">
        <f>SUM(E42)</f>
        <v>114.1</v>
      </c>
      <c r="F41" s="42">
        <f t="shared" si="13"/>
        <v>33.333333333333329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114.1</v>
      </c>
      <c r="E42" s="35">
        <f t="shared" si="15"/>
        <v>114.1</v>
      </c>
      <c r="F42" s="28">
        <f t="shared" si="13"/>
        <v>33.333333333333329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114.1</v>
      </c>
      <c r="E43" s="35">
        <v>114.1</v>
      </c>
      <c r="F43" s="28">
        <f t="shared" ref="F43:F44" si="16">E43/C43*100</f>
        <v>33.333333333333329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65</v>
      </c>
      <c r="E45" s="32">
        <f>E47</f>
        <v>65</v>
      </c>
      <c r="F45" s="32">
        <f>E45/C45*100</f>
        <v>29.069767441860467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65</v>
      </c>
      <c r="E46" s="41">
        <f>SUM(E47)</f>
        <v>65</v>
      </c>
      <c r="F46" s="42">
        <f t="shared" ref="F46:F50" si="18">E46/C46*100</f>
        <v>29.069767441860467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65</v>
      </c>
      <c r="E47" s="35">
        <v>65</v>
      </c>
      <c r="F47" s="28">
        <f t="shared" si="18"/>
        <v>29.069767441860467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378.6</v>
      </c>
      <c r="D48" s="79">
        <f>SUM(D49)</f>
        <v>77.2</v>
      </c>
      <c r="E48" s="79">
        <f>SUM(E49)</f>
        <v>77.2</v>
      </c>
      <c r="F48" s="73">
        <f t="shared" si="18"/>
        <v>20.390913893291071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378.6</v>
      </c>
      <c r="D49" s="76">
        <v>77.2</v>
      </c>
      <c r="E49" s="76">
        <v>77.2</v>
      </c>
      <c r="F49" s="73">
        <f t="shared" si="18"/>
        <v>20.390913893291071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5154.1000000000004</v>
      </c>
      <c r="D50" s="46">
        <f>D27+D6</f>
        <v>1906.6</v>
      </c>
      <c r="E50" s="46">
        <f>E27+E6</f>
        <v>1906.6</v>
      </c>
      <c r="F50" s="46">
        <f t="shared" si="18"/>
        <v>36.991909353718391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3270.6</v>
      </c>
      <c r="D52" s="52">
        <f>SUM(D54:D57)</f>
        <v>722.7</v>
      </c>
      <c r="E52" s="52">
        <f>SUM(E54:E57)</f>
        <v>722.7</v>
      </c>
      <c r="F52" s="52">
        <f t="shared" ref="F52:F59" si="21">E52/C52*100</f>
        <v>22.096862960924604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85">
        <v>3246.6</v>
      </c>
      <c r="D54" s="85">
        <v>722.7</v>
      </c>
      <c r="E54" s="55">
        <v>722.7</v>
      </c>
      <c r="F54" s="55">
        <f t="shared" si="21"/>
        <v>22.260210681944191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2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51.5</v>
      </c>
      <c r="E58" s="55">
        <f t="shared" si="22"/>
        <v>51.5</v>
      </c>
      <c r="F58" s="52">
        <f t="shared" si="21"/>
        <v>23.032200357781754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51.5</v>
      </c>
      <c r="E59" s="55">
        <v>51.5</v>
      </c>
      <c r="F59" s="55">
        <f t="shared" si="21"/>
        <v>23.032200357781754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472.4</v>
      </c>
      <c r="E62" s="55">
        <f>SUM(E64:E65)</f>
        <v>472.4</v>
      </c>
      <c r="F62" s="52">
        <f>E62/C62*100</f>
        <v>66.732589348778077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472.4</v>
      </c>
      <c r="E64" s="55">
        <v>472.4</v>
      </c>
      <c r="F64" s="55">
        <f t="shared" ref="F64:F73" si="24">E64/C64*100</f>
        <v>66.732589348778077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484.6</v>
      </c>
      <c r="E69" s="55">
        <f t="shared" si="22"/>
        <v>484.6</v>
      </c>
      <c r="F69" s="52">
        <f t="shared" si="24"/>
        <v>40.092661537188718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484.6</v>
      </c>
      <c r="E70" s="55">
        <v>484.6</v>
      </c>
      <c r="F70" s="55">
        <f t="shared" si="24"/>
        <v>40.092661537188718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53.6</v>
      </c>
      <c r="D71" s="52">
        <f>SUM(D72:D72)</f>
        <v>17.899999999999999</v>
      </c>
      <c r="E71" s="55">
        <f t="shared" si="22"/>
        <v>17.899999999999999</v>
      </c>
      <c r="F71" s="52">
        <f t="shared" si="24"/>
        <v>33.395522388059696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53.6</v>
      </c>
      <c r="D72" s="55">
        <v>17.899999999999999</v>
      </c>
      <c r="E72" s="55">
        <v>17.899999999999999</v>
      </c>
      <c r="F72" s="55">
        <f t="shared" si="24"/>
        <v>33.395522388059696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5465.4</v>
      </c>
      <c r="D73" s="52">
        <f>SUM(D52,D58,D60,D62,D66,D69,D71)</f>
        <v>1749.1</v>
      </c>
      <c r="E73" s="52">
        <f>SUM(E52,E58,E60,E62,E66,E69,E71)</f>
        <v>1749.1</v>
      </c>
      <c r="F73" s="52">
        <f t="shared" si="24"/>
        <v>32.003147070662713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-311.29999999999927</v>
      </c>
      <c r="D75" s="52">
        <f>D50-D73</f>
        <v>157.5</v>
      </c>
      <c r="E75" s="52">
        <f>E50-E73</f>
        <v>157.5</v>
      </c>
      <c r="F75" s="55"/>
      <c r="G75" s="55"/>
    </row>
    <row r="76" spans="1:7" ht="31.5">
      <c r="A76" s="49" t="s">
        <v>82</v>
      </c>
      <c r="B76" s="50" t="s">
        <v>83</v>
      </c>
      <c r="C76" s="52">
        <v>311.3</v>
      </c>
      <c r="D76" s="52">
        <v>-157.5</v>
      </c>
      <c r="E76" s="52">
        <v>-157.5</v>
      </c>
      <c r="F76" s="55"/>
      <c r="G76" s="55"/>
    </row>
    <row r="77" spans="1:7" ht="31.5">
      <c r="A77" s="49" t="s">
        <v>84</v>
      </c>
      <c r="B77" s="50" t="s">
        <v>85</v>
      </c>
      <c r="C77" s="52">
        <v>311.3</v>
      </c>
      <c r="D77" s="52">
        <v>-157.5</v>
      </c>
      <c r="E77" s="52">
        <v>-157.5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2026-05-04T10:08:28Z</dcterms:modified>
</cp:coreProperties>
</file>