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E70" i="1"/>
  <c r="D70"/>
  <c r="E6"/>
  <c r="D6"/>
  <c r="G42" l="1"/>
  <c r="F42"/>
  <c r="G41"/>
  <c r="F41"/>
  <c r="G18" l="1"/>
  <c r="G11"/>
  <c r="G9" l="1"/>
  <c r="F9"/>
  <c r="E15"/>
  <c r="F6"/>
  <c r="G6" s="1"/>
  <c r="F14"/>
  <c r="F13"/>
  <c r="G13"/>
  <c r="G14"/>
  <c r="G17"/>
  <c r="G16"/>
  <c r="F17"/>
  <c r="F16"/>
  <c r="F15" l="1"/>
  <c r="G15"/>
  <c r="C46"/>
  <c r="E28" l="1"/>
  <c r="D28"/>
  <c r="C28"/>
  <c r="D59"/>
  <c r="E63" l="1"/>
  <c r="D63"/>
  <c r="C63"/>
  <c r="G24"/>
  <c r="F24"/>
  <c r="G47" l="1"/>
  <c r="F47"/>
  <c r="D55"/>
  <c r="F45"/>
  <c r="G45"/>
  <c r="G25"/>
  <c r="C21"/>
  <c r="D21"/>
  <c r="E21"/>
  <c r="F46" l="1"/>
  <c r="G46"/>
  <c r="G21"/>
  <c r="G22"/>
  <c r="G20"/>
  <c r="E82"/>
  <c r="C19"/>
  <c r="D50"/>
  <c r="C27" l="1"/>
  <c r="E27"/>
  <c r="D27"/>
  <c r="G40"/>
  <c r="G38"/>
  <c r="F39"/>
  <c r="G39"/>
  <c r="F40"/>
  <c r="G44" l="1"/>
  <c r="F37"/>
  <c r="C57"/>
  <c r="C55"/>
  <c r="C50"/>
  <c r="D82"/>
  <c r="D79" s="1"/>
  <c r="D80"/>
  <c r="C59"/>
  <c r="D68"/>
  <c r="C68"/>
  <c r="C66"/>
  <c r="E23"/>
  <c r="G23" s="1"/>
  <c r="E55"/>
  <c r="G55" s="1"/>
  <c r="G30"/>
  <c r="G32"/>
  <c r="G33"/>
  <c r="G34"/>
  <c r="G36"/>
  <c r="G37"/>
  <c r="F30"/>
  <c r="F32"/>
  <c r="F33"/>
  <c r="F34"/>
  <c r="F36"/>
  <c r="C7"/>
  <c r="D7"/>
  <c r="E7"/>
  <c r="F8"/>
  <c r="G8"/>
  <c r="F10"/>
  <c r="G10"/>
  <c r="G19"/>
  <c r="F20"/>
  <c r="F21"/>
  <c r="F22"/>
  <c r="F25"/>
  <c r="F29"/>
  <c r="G29"/>
  <c r="C35"/>
  <c r="C31" s="1"/>
  <c r="D35"/>
  <c r="D31" s="1"/>
  <c r="E35"/>
  <c r="E31" s="1"/>
  <c r="F38"/>
  <c r="F44"/>
  <c r="E50"/>
  <c r="F52"/>
  <c r="G52"/>
  <c r="F53"/>
  <c r="G53"/>
  <c r="F54"/>
  <c r="G54"/>
  <c r="F56"/>
  <c r="G56"/>
  <c r="D57"/>
  <c r="E57"/>
  <c r="F58"/>
  <c r="G58"/>
  <c r="E59"/>
  <c r="F60"/>
  <c r="G60"/>
  <c r="F61"/>
  <c r="G61"/>
  <c r="F62"/>
  <c r="G62"/>
  <c r="F63"/>
  <c r="D66"/>
  <c r="E66"/>
  <c r="F67"/>
  <c r="G67"/>
  <c r="E68"/>
  <c r="F69"/>
  <c r="G69"/>
  <c r="E75"/>
  <c r="E77"/>
  <c r="C82"/>
  <c r="C79" s="1"/>
  <c r="E79"/>
  <c r="F19"/>
  <c r="D73" l="1"/>
  <c r="F68"/>
  <c r="F57"/>
  <c r="F23"/>
  <c r="F7"/>
  <c r="F66"/>
  <c r="G7"/>
  <c r="E73"/>
  <c r="G57"/>
  <c r="G68"/>
  <c r="G59"/>
  <c r="F28"/>
  <c r="F18"/>
  <c r="F11"/>
  <c r="F55"/>
  <c r="F31"/>
  <c r="G31"/>
  <c r="G63"/>
  <c r="G35"/>
  <c r="G28"/>
  <c r="F35"/>
  <c r="F59"/>
  <c r="F50"/>
  <c r="C73"/>
  <c r="G66"/>
  <c r="G43"/>
  <c r="G50"/>
  <c r="F43"/>
  <c r="E72" l="1"/>
  <c r="G70"/>
  <c r="F70"/>
  <c r="G27"/>
  <c r="G26"/>
  <c r="F27"/>
  <c r="G48" l="1"/>
  <c r="D72"/>
  <c r="F26"/>
  <c r="C72" l="1"/>
  <c r="F48"/>
</calcChain>
</file>

<file path=xl/sharedStrings.xml><?xml version="1.0" encoding="utf-8"?>
<sst xmlns="http://schemas.openxmlformats.org/spreadsheetml/2006/main" count="177" uniqueCount="170">
  <si>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</si>
  <si>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</si>
  <si>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</si>
  <si>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</si>
  <si>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</si>
  <si>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</si>
  <si>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</si>
  <si>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</si>
  <si>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</si>
  <si>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</si>
  <si>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</si>
  <si>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</si>
  <si>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</si>
  <si>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</si>
  <si>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</si>
  <si>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</si>
  <si>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</si>
  <si>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</si>
  <si>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</si>
  <si>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</si>
  <si>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</si>
  <si>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</si>
  <si>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</si>
  <si>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</si>
  <si>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</si>
  <si>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</si>
  <si>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</si>
  <si>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</si>
  <si>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</si>
  <si>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</si>
  <si>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</si>
  <si>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</si>
  <si>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</si>
  <si>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</si>
  <si>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</si>
  <si>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</si>
  <si>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</si>
  <si>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</si>
  <si>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</si>
  <si>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</si>
  <si>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</si>
  <si>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</si>
  <si>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</si>
  <si>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</si>
  <si>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</si>
  <si>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</si>
  <si>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</si>
  <si>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</si>
  <si>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</si>
  <si>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</si>
  <si>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</si>
  <si>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</si>
  <si>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</si>
  <si>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</si>
  <si>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</si>
  <si>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</si>
  <si>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</si>
  <si>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</si>
  <si>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</si>
  <si>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</si>
  <si>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</si>
  <si>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</si>
  <si>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</si>
  <si>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</si>
  <si>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</si>
  <si>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</si>
  <si>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</si>
  <si>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</si>
  <si>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</si>
  <si>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</si>
  <si>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</si>
  <si>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</si>
  <si>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</si>
  <si>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</si>
  <si>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</si>
  <si>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</si>
  <si>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</si>
  <si>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</si>
  <si>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</si>
  <si>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</si>
  <si>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</si>
  <si>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</si>
  <si>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</si>
  <si>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</si>
  <si>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</si>
  <si>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</si>
  <si>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</si>
  <si>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</si>
  <si>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</si>
  <si>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</si>
  <si>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</si>
  <si>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</si>
  <si>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</si>
  <si>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</si>
  <si>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</si>
  <si>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</si>
  <si>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</si>
  <si>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</si>
  <si>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</si>
  <si>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</si>
  <si>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</si>
  <si>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</si>
  <si>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</si>
  <si>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</si>
  <si>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</si>
  <si>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</si>
  <si>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</si>
  <si>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</si>
  <si>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</si>
  <si>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</si>
  <si>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</si>
  <si>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</si>
  <si>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</si>
  <si>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</si>
  <si>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</si>
  <si>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</si>
  <si>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</si>
  <si>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</si>
  <si>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</si>
  <si>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</si>
  <si>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</si>
  <si>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</si>
  <si>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</si>
  <si>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</si>
  <si>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</si>
  <si>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</si>
  <si>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</si>
  <si>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</si>
  <si>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</si>
  <si>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</si>
  <si>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</si>
  <si>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</si>
  <si>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</si>
  <si>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</si>
  <si>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</si>
  <si>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</si>
  <si>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</si>
  <si>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</si>
  <si>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</si>
  <si>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</si>
  <si>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</si>
  <si>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</si>
  <si>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</si>
  <si>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</si>
  <si>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</si>
  <si>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</si>
  <si>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</si>
  <si>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</si>
  <si>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</si>
  <si>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</si>
  <si>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</si>
  <si>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</si>
  <si>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</si>
  <si>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</si>
  <si>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</si>
  <si>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</si>
  <si>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</si>
  <si>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</si>
  <si>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</si>
  <si>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</si>
  <si>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</si>
  <si>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</si>
  <si>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</si>
  <si>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</si>
  <si>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</si>
  <si>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об исполнении  бюджета  Дружаевского сельсовета  на  01.06.2023 г.</t>
  </si>
  <si>
    <t>Уточненный план      на  01.06.2023 год</t>
  </si>
  <si>
    <t xml:space="preserve"> план    на 01.06.2023 года</t>
  </si>
  <si>
    <t>Исполнено на     01.06.2023г</t>
  </si>
  <si>
    <t>% исполнения к плану мая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</si>
</sst>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view="pageBreakPreview" topLeftCell="A82" zoomScale="90" zoomScaleNormal="90" zoomScaleSheetLayoutView="90" workbookViewId="0">
      <selection activeCell="E70" sqref="E70"/>
    </sheetView>
  </sheetViews>
  <sheetFormatPr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4" t="s">
        <v>0</v>
      </c>
      <c r="B1" s="84"/>
      <c r="C1" s="84"/>
      <c r="D1" s="84"/>
      <c r="E1" s="84"/>
      <c r="F1" s="7"/>
      <c r="G1" s="8"/>
    </row>
    <row r="2" spans="1:7" ht="21">
      <c r="A2" s="84" t="s">
        <v>165</v>
      </c>
      <c r="B2" s="84"/>
      <c r="C2" s="84"/>
      <c r="D2" s="84"/>
      <c r="E2" s="84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>
      <c r="A5" s="13" t="s">
        <v>2</v>
      </c>
      <c r="B5" s="14" t="s">
        <v>3</v>
      </c>
      <c r="C5" s="15" t="s">
        <v>166</v>
      </c>
      <c r="D5" s="15" t="s">
        <v>167</v>
      </c>
      <c r="E5" s="15" t="s">
        <v>168</v>
      </c>
      <c r="F5" s="14" t="s">
        <v>4</v>
      </c>
      <c r="G5" s="16" t="s">
        <v>169</v>
      </c>
    </row>
    <row r="6" spans="1:7" s="21" customFormat="1" ht="16.5" customHeight="1" thickBot="1">
      <c r="A6" s="17" t="s">
        <v>5</v>
      </c>
      <c r="B6" s="18" t="s">
        <v>6</v>
      </c>
      <c r="C6" s="19">
        <v>3110.4</v>
      </c>
      <c r="D6" s="19">
        <f>SUM(D7+D9+D11+D13+D15+D18+D21+D23)</f>
        <v>677.4</v>
      </c>
      <c r="E6" s="19">
        <f>SUM(E7+E9+E11+E13+E15+E18+E21+E23)</f>
        <v>679.30000000000007</v>
      </c>
      <c r="F6" s="19">
        <f t="shared" ref="F6:G36" si="0">E6/C6*100</f>
        <v>21.839634773662553</v>
      </c>
      <c r="G6" s="20">
        <f t="shared" si="0"/>
        <v>3.2240382010130726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35.5</v>
      </c>
      <c r="D7" s="24">
        <f>SUM(D8:D8)</f>
        <v>12.5</v>
      </c>
      <c r="E7" s="24">
        <f>SUM(E8:E8)</f>
        <v>12.7</v>
      </c>
      <c r="F7" s="24">
        <f t="shared" si="0"/>
        <v>35.774647887323937</v>
      </c>
      <c r="G7" s="25">
        <f t="shared" ref="G7:G13" si="1">E7/D7*100</f>
        <v>101.6</v>
      </c>
    </row>
    <row r="8" spans="1:7" ht="17.25" customHeight="1">
      <c r="A8" s="26" t="s">
        <v>9</v>
      </c>
      <c r="B8" s="27" t="s">
        <v>10</v>
      </c>
      <c r="C8" s="28">
        <v>35.5</v>
      </c>
      <c r="D8" s="28">
        <v>12.5</v>
      </c>
      <c r="E8" s="28">
        <v>12.7</v>
      </c>
      <c r="F8" s="28">
        <f t="shared" si="0"/>
        <v>35.774647887323937</v>
      </c>
      <c r="G8" s="29">
        <f t="shared" si="1"/>
        <v>101.6</v>
      </c>
    </row>
    <row r="9" spans="1:7" ht="48" customHeight="1">
      <c r="A9" s="30" t="s">
        <v>160</v>
      </c>
      <c r="B9" s="31" t="s">
        <v>162</v>
      </c>
      <c r="C9" s="32">
        <v>439</v>
      </c>
      <c r="D9" s="32">
        <v>197.1</v>
      </c>
      <c r="E9" s="32">
        <v>198.3</v>
      </c>
      <c r="F9" s="32">
        <f t="shared" ref="F9" si="2">E9/C9*100</f>
        <v>45.170842824601372</v>
      </c>
      <c r="G9" s="25">
        <f t="shared" ref="G9:G11" si="3">E9/D9*100</f>
        <v>100.60882800608827</v>
      </c>
    </row>
    <row r="10" spans="1:7" ht="44.25" customHeight="1">
      <c r="A10" s="26" t="s">
        <v>161</v>
      </c>
      <c r="B10" s="27" t="s">
        <v>11</v>
      </c>
      <c r="C10" s="28">
        <v>439</v>
      </c>
      <c r="D10" s="28">
        <v>197.1</v>
      </c>
      <c r="E10" s="28">
        <v>198.3</v>
      </c>
      <c r="F10" s="28">
        <f t="shared" si="0"/>
        <v>45.170842824601372</v>
      </c>
      <c r="G10" s="29">
        <f t="shared" si="1"/>
        <v>100.60882800608827</v>
      </c>
    </row>
    <row r="11" spans="1:7" s="21" customFormat="1" ht="17.25" customHeight="1">
      <c r="A11" s="30" t="s">
        <v>12</v>
      </c>
      <c r="B11" s="31" t="s">
        <v>13</v>
      </c>
      <c r="C11" s="32">
        <v>85.1</v>
      </c>
      <c r="D11" s="32">
        <v>22.7</v>
      </c>
      <c r="E11" s="32">
        <v>22.8</v>
      </c>
      <c r="F11" s="32">
        <f t="shared" si="0"/>
        <v>26.792009400705059</v>
      </c>
      <c r="G11" s="25">
        <f t="shared" si="3"/>
        <v>100.44052863436124</v>
      </c>
    </row>
    <row r="12" spans="1:7" ht="15.75">
      <c r="A12" s="26" t="s">
        <v>14</v>
      </c>
      <c r="B12" s="27" t="s">
        <v>15</v>
      </c>
      <c r="C12" s="28">
        <v>85.1</v>
      </c>
      <c r="D12" s="28">
        <v>22.7</v>
      </c>
      <c r="E12" s="28">
        <v>22.8</v>
      </c>
      <c r="F12" s="28"/>
      <c r="G12" s="29"/>
    </row>
    <row r="13" spans="1:7" ht="15.75">
      <c r="A13" s="30" t="s">
        <v>141</v>
      </c>
      <c r="B13" s="31" t="s">
        <v>146</v>
      </c>
      <c r="C13" s="32">
        <v>75.599999999999994</v>
      </c>
      <c r="D13" s="32">
        <v>0</v>
      </c>
      <c r="E13" s="32">
        <v>-1.1000000000000001</v>
      </c>
      <c r="F13" s="32">
        <f t="shared" si="0"/>
        <v>-1.4550264550264553</v>
      </c>
      <c r="G13" s="25" t="e">
        <f t="shared" si="1"/>
        <v>#DIV/0!</v>
      </c>
    </row>
    <row r="14" spans="1:7" ht="15.75">
      <c r="A14" s="26" t="s">
        <v>142</v>
      </c>
      <c r="B14" s="27" t="s">
        <v>143</v>
      </c>
      <c r="C14" s="28">
        <v>75.599999999999994</v>
      </c>
      <c r="D14" s="28">
        <v>0</v>
      </c>
      <c r="E14" s="28">
        <v>-1.1000000000000001</v>
      </c>
      <c r="F14" s="28">
        <f t="shared" si="0"/>
        <v>-1.4550264550264553</v>
      </c>
      <c r="G14" s="29" t="e">
        <f t="shared" ref="G14:G15" si="4">E14/D14*100</f>
        <v>#DIV/0!</v>
      </c>
    </row>
    <row r="15" spans="1:7" ht="15.75">
      <c r="A15" s="30" t="s">
        <v>144</v>
      </c>
      <c r="B15" s="31" t="s">
        <v>145</v>
      </c>
      <c r="C15" s="32">
        <v>1695.2</v>
      </c>
      <c r="D15" s="32">
        <v>445.1</v>
      </c>
      <c r="E15" s="32">
        <f>E16+E17</f>
        <v>446.6</v>
      </c>
      <c r="F15" s="32">
        <f t="shared" si="0"/>
        <v>26.344974044360548</v>
      </c>
      <c r="G15" s="25">
        <f t="shared" si="4"/>
        <v>100.33700292069199</v>
      </c>
    </row>
    <row r="16" spans="1:7" ht="15.75">
      <c r="A16" s="26" t="s">
        <v>147</v>
      </c>
      <c r="B16" s="27" t="s">
        <v>149</v>
      </c>
      <c r="C16" s="28">
        <v>1460.1</v>
      </c>
      <c r="D16" s="28">
        <v>436.1</v>
      </c>
      <c r="E16" s="28">
        <v>437.1</v>
      </c>
      <c r="F16" s="28">
        <f t="shared" si="0"/>
        <v>29.93630573248408</v>
      </c>
      <c r="G16" s="29">
        <f t="shared" ref="G16:G18" si="5">E16/D16*100</f>
        <v>100.22930520522817</v>
      </c>
    </row>
    <row r="17" spans="1:7" ht="15.75">
      <c r="A17" s="26" t="s">
        <v>148</v>
      </c>
      <c r="B17" s="27" t="s">
        <v>150</v>
      </c>
      <c r="C17" s="28">
        <v>235.1</v>
      </c>
      <c r="D17" s="28">
        <v>9</v>
      </c>
      <c r="E17" s="28">
        <v>9.5</v>
      </c>
      <c r="F17" s="28">
        <f t="shared" si="0"/>
        <v>4.0408336877924294</v>
      </c>
      <c r="G17" s="29">
        <f t="shared" si="5"/>
        <v>105.55555555555556</v>
      </c>
    </row>
    <row r="18" spans="1:7" s="21" customFormat="1" ht="15.7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>
      <c r="A21" s="30" t="s">
        <v>154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>
      <c r="A22" s="26" t="s">
        <v>155</v>
      </c>
      <c r="B22" s="27" t="s">
        <v>134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>
      <c r="A23" s="30" t="s">
        <v>19</v>
      </c>
      <c r="B23" s="31" t="s">
        <v>20</v>
      </c>
      <c r="C23" s="32">
        <v>700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>
      <c r="A24" s="26" t="s">
        <v>156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>
      <c r="A25" s="26" t="s">
        <v>157</v>
      </c>
      <c r="B25" s="27" t="s">
        <v>21</v>
      </c>
      <c r="C25" s="28">
        <v>325</v>
      </c>
      <c r="D25" s="28">
        <v>0</v>
      </c>
      <c r="E25" s="28">
        <v>0</v>
      </c>
      <c r="F25" s="28">
        <f t="shared" si="0"/>
        <v>0</v>
      </c>
      <c r="G25" s="29" t="e">
        <f t="shared" si="6"/>
        <v>#DIV/0!</v>
      </c>
    </row>
    <row r="26" spans="1:7" s="21" customFormat="1" ht="18.75" customHeight="1" thickBot="1">
      <c r="A26" s="33" t="s">
        <v>22</v>
      </c>
      <c r="B26" s="18" t="s">
        <v>23</v>
      </c>
      <c r="C26" s="19">
        <v>2046</v>
      </c>
      <c r="D26" s="19">
        <v>656.6</v>
      </c>
      <c r="E26" s="19">
        <v>656.6</v>
      </c>
      <c r="F26" s="19">
        <f t="shared" si="0"/>
        <v>32.091886608015642</v>
      </c>
      <c r="G26" s="20">
        <f t="shared" ref="G26:G36" si="7">E26/D26*100</f>
        <v>100</v>
      </c>
    </row>
    <row r="27" spans="1:7" s="21" customFormat="1" ht="54.75" customHeight="1">
      <c r="A27" s="34" t="s">
        <v>24</v>
      </c>
      <c r="B27" s="23" t="s">
        <v>25</v>
      </c>
      <c r="C27" s="24">
        <f>C28+C38+C43+C46</f>
        <v>3480.2</v>
      </c>
      <c r="D27" s="24">
        <f>D28+D38+D43+D46</f>
        <v>656.59999999999991</v>
      </c>
      <c r="E27" s="24">
        <f>E28+E38+E43+E46</f>
        <v>656.59999999999991</v>
      </c>
      <c r="F27" s="24">
        <f t="shared" si="0"/>
        <v>18.86673179702316</v>
      </c>
      <c r="G27" s="25">
        <f t="shared" si="7"/>
        <v>100</v>
      </c>
    </row>
    <row r="28" spans="1:7" s="21" customFormat="1" ht="31.5">
      <c r="A28" s="30" t="s">
        <v>26</v>
      </c>
      <c r="B28" s="31" t="s">
        <v>120</v>
      </c>
      <c r="C28" s="32">
        <f>C29+C37</f>
        <v>608.9</v>
      </c>
      <c r="D28" s="32">
        <f>D29+D37</f>
        <v>457.79999999999995</v>
      </c>
      <c r="E28" s="32">
        <f>E29+E37</f>
        <v>457.79999999999995</v>
      </c>
      <c r="F28" s="32">
        <f t="shared" si="0"/>
        <v>75.184759402200683</v>
      </c>
      <c r="G28" s="25">
        <f t="shared" si="7"/>
        <v>100</v>
      </c>
    </row>
    <row r="29" spans="1:7" ht="31.5">
      <c r="A29" s="26" t="s">
        <v>27</v>
      </c>
      <c r="B29" s="27" t="s">
        <v>135</v>
      </c>
      <c r="C29" s="35">
        <v>191.9</v>
      </c>
      <c r="D29" s="35">
        <v>84.1</v>
      </c>
      <c r="E29" s="35">
        <v>84.1</v>
      </c>
      <c r="F29" s="28">
        <f t="shared" si="0"/>
        <v>43.824908806670138</v>
      </c>
      <c r="G29" s="29">
        <f t="shared" si="7"/>
        <v>100</v>
      </c>
    </row>
    <row r="30" spans="1:7" ht="23.25" hidden="1" customHeight="1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>
      <c r="A37" s="26" t="s">
        <v>28</v>
      </c>
      <c r="B37" s="27" t="s">
        <v>136</v>
      </c>
      <c r="C37" s="35">
        <v>417</v>
      </c>
      <c r="D37" s="35">
        <v>373.7</v>
      </c>
      <c r="E37" s="35">
        <v>373.7</v>
      </c>
      <c r="F37" s="28">
        <f>E37/C37*100</f>
        <v>89.616306954436453</v>
      </c>
      <c r="G37" s="29">
        <f>E37/D37*100</f>
        <v>100</v>
      </c>
    </row>
    <row r="38" spans="1:7" ht="31.5">
      <c r="A38" s="30" t="s">
        <v>42</v>
      </c>
      <c r="B38" s="27" t="s">
        <v>121</v>
      </c>
      <c r="C38" s="36">
        <v>1684</v>
      </c>
      <c r="D38" s="36">
        <v>104.1</v>
      </c>
      <c r="E38" s="36">
        <v>104.1</v>
      </c>
      <c r="F38" s="28">
        <f t="shared" ref="F38:F40" si="8">E38/C38*100</f>
        <v>6.1817102137767224</v>
      </c>
      <c r="G38" s="29">
        <f>E38/D38*100</f>
        <v>100</v>
      </c>
    </row>
    <row r="39" spans="1:7" ht="21.75" customHeight="1">
      <c r="A39" s="68" t="s">
        <v>38</v>
      </c>
      <c r="B39" s="69" t="s">
        <v>122</v>
      </c>
      <c r="C39" s="41">
        <v>1684</v>
      </c>
      <c r="D39" s="41">
        <v>104.1</v>
      </c>
      <c r="E39" s="41">
        <v>104.1</v>
      </c>
      <c r="F39" s="42">
        <f t="shared" si="8"/>
        <v>6.1817102137767224</v>
      </c>
      <c r="G39" s="43">
        <f t="shared" ref="G39:G40" si="9">E39/D39*100</f>
        <v>100</v>
      </c>
    </row>
    <row r="40" spans="1:7" ht="22.5" customHeight="1">
      <c r="A40" s="37" t="s">
        <v>40</v>
      </c>
      <c r="B40" s="38" t="s">
        <v>137</v>
      </c>
      <c r="C40" s="35">
        <v>1684</v>
      </c>
      <c r="D40" s="35">
        <v>104.1</v>
      </c>
      <c r="E40" s="35">
        <v>104.1</v>
      </c>
      <c r="F40" s="28">
        <f t="shared" si="8"/>
        <v>6.1817102137767224</v>
      </c>
      <c r="G40" s="29">
        <f t="shared" si="9"/>
        <v>100</v>
      </c>
    </row>
    <row r="41" spans="1:7" ht="78" customHeight="1">
      <c r="A41" s="26" t="s">
        <v>119</v>
      </c>
      <c r="B41" s="27" t="s">
        <v>138</v>
      </c>
      <c r="C41" s="35">
        <v>249.8</v>
      </c>
      <c r="D41" s="35">
        <v>104.1</v>
      </c>
      <c r="E41" s="35">
        <v>104.1</v>
      </c>
      <c r="F41" s="28">
        <f t="shared" ref="F41:F42" si="10">E41/C41*100</f>
        <v>41.673338670936744</v>
      </c>
      <c r="G41" s="29">
        <f t="shared" ref="G41:G42" si="11">E41/D41*100</f>
        <v>100</v>
      </c>
    </row>
    <row r="42" spans="1:7" ht="22.5" customHeight="1">
      <c r="A42" s="81" t="s">
        <v>164</v>
      </c>
      <c r="B42" s="38" t="s">
        <v>163</v>
      </c>
      <c r="C42" s="35">
        <v>1434.2</v>
      </c>
      <c r="D42" s="35">
        <v>0</v>
      </c>
      <c r="E42" s="35">
        <v>0</v>
      </c>
      <c r="F42" s="28">
        <f t="shared" si="10"/>
        <v>0</v>
      </c>
      <c r="G42" s="29" t="e">
        <f t="shared" si="11"/>
        <v>#DIV/0!</v>
      </c>
    </row>
    <row r="43" spans="1:7" s="21" customFormat="1" ht="31.5">
      <c r="A43" s="30" t="s">
        <v>43</v>
      </c>
      <c r="B43" s="31" t="s">
        <v>123</v>
      </c>
      <c r="C43" s="32">
        <v>113.6</v>
      </c>
      <c r="D43" s="32">
        <v>47.3</v>
      </c>
      <c r="E43" s="32">
        <v>47.3</v>
      </c>
      <c r="F43" s="32">
        <f>E43/C43*100</f>
        <v>41.637323943661968</v>
      </c>
      <c r="G43" s="25">
        <f>E43/D43*100</f>
        <v>100</v>
      </c>
    </row>
    <row r="44" spans="1:7" ht="51.75" customHeight="1">
      <c r="A44" s="70" t="s">
        <v>125</v>
      </c>
      <c r="B44" s="40" t="s">
        <v>124</v>
      </c>
      <c r="C44" s="41">
        <v>113.6</v>
      </c>
      <c r="D44" s="41">
        <v>47.3</v>
      </c>
      <c r="E44" s="41">
        <v>47.3</v>
      </c>
      <c r="F44" s="42">
        <f t="shared" ref="F44:F48" si="12">E44/C44*100</f>
        <v>41.637323943661968</v>
      </c>
      <c r="G44" s="43">
        <f t="shared" ref="G44:G47" si="13">E44/D44*100</f>
        <v>100</v>
      </c>
    </row>
    <row r="45" spans="1:7" ht="50.25" customHeight="1">
      <c r="A45" s="44" t="s">
        <v>126</v>
      </c>
      <c r="B45" s="27" t="s">
        <v>139</v>
      </c>
      <c r="C45" s="35">
        <v>113.6</v>
      </c>
      <c r="D45" s="35">
        <v>47.3</v>
      </c>
      <c r="E45" s="35">
        <v>47.3</v>
      </c>
      <c r="F45" s="28">
        <f t="shared" si="12"/>
        <v>41.637323943661968</v>
      </c>
      <c r="G45" s="29">
        <f t="shared" si="13"/>
        <v>100</v>
      </c>
    </row>
    <row r="46" spans="1:7" ht="29.25" customHeight="1" thickBot="1">
      <c r="A46" s="77" t="s">
        <v>127</v>
      </c>
      <c r="B46" s="78" t="s">
        <v>128</v>
      </c>
      <c r="C46" s="79">
        <f>C47</f>
        <v>1073.7</v>
      </c>
      <c r="D46" s="79">
        <v>47.4</v>
      </c>
      <c r="E46" s="79">
        <v>47.4</v>
      </c>
      <c r="F46" s="73">
        <f t="shared" si="12"/>
        <v>4.414640961162335</v>
      </c>
      <c r="G46" s="72">
        <f t="shared" si="13"/>
        <v>100</v>
      </c>
    </row>
    <row r="47" spans="1:7" ht="32.25" customHeight="1" thickBot="1">
      <c r="A47" s="74" t="s">
        <v>127</v>
      </c>
      <c r="B47" s="75" t="s">
        <v>140</v>
      </c>
      <c r="C47" s="76">
        <v>1073.7</v>
      </c>
      <c r="D47" s="76">
        <v>47.4</v>
      </c>
      <c r="E47" s="76">
        <v>47.4</v>
      </c>
      <c r="F47" s="73">
        <f t="shared" si="12"/>
        <v>4.414640961162335</v>
      </c>
      <c r="G47" s="72">
        <f t="shared" si="13"/>
        <v>100</v>
      </c>
    </row>
    <row r="48" spans="1:7" s="48" customFormat="1" ht="21" customHeight="1" thickBot="1">
      <c r="A48" s="71" t="s">
        <v>44</v>
      </c>
      <c r="B48" s="45" t="s">
        <v>45</v>
      </c>
      <c r="C48" s="46">
        <v>6590.6</v>
      </c>
      <c r="D48" s="46">
        <v>1334</v>
      </c>
      <c r="E48" s="46">
        <v>1335.9</v>
      </c>
      <c r="F48" s="46">
        <f t="shared" si="12"/>
        <v>20.269778168907234</v>
      </c>
      <c r="G48" s="47">
        <f t="shared" ref="G48" si="14">E48/D48*100</f>
        <v>100.14242878560719</v>
      </c>
    </row>
    <row r="49" spans="1:7" ht="15.75" customHeight="1">
      <c r="A49" s="86" t="s">
        <v>46</v>
      </c>
      <c r="B49" s="86"/>
      <c r="C49" s="86"/>
      <c r="D49" s="86"/>
      <c r="E49" s="86"/>
      <c r="F49" s="86"/>
      <c r="G49" s="86"/>
    </row>
    <row r="50" spans="1:7" ht="15.75">
      <c r="A50" s="50" t="s">
        <v>47</v>
      </c>
      <c r="B50" s="51" t="s">
        <v>48</v>
      </c>
      <c r="C50" s="52">
        <f>SUM(C52:C54)</f>
        <v>2749</v>
      </c>
      <c r="D50" s="52">
        <f>SUM(D52:D54)</f>
        <v>780.9</v>
      </c>
      <c r="E50" s="52">
        <f>SUM(E52:E54)</f>
        <v>780.9</v>
      </c>
      <c r="F50" s="52">
        <f t="shared" ref="F50:F56" si="15">E50/C50*100</f>
        <v>28.40669334303383</v>
      </c>
      <c r="G50" s="52">
        <f>E50/D50*100</f>
        <v>100</v>
      </c>
    </row>
    <row r="51" spans="1:7" ht="15.75">
      <c r="A51" s="50"/>
      <c r="B51" s="51"/>
      <c r="C51" s="52"/>
      <c r="D51" s="52"/>
      <c r="E51" s="52"/>
      <c r="F51" s="52"/>
      <c r="G51" s="52"/>
    </row>
    <row r="52" spans="1:7" ht="63">
      <c r="A52" s="53" t="s">
        <v>49</v>
      </c>
      <c r="B52" s="54" t="s">
        <v>50</v>
      </c>
      <c r="C52" s="55">
        <v>2708</v>
      </c>
      <c r="D52" s="55">
        <v>780.9</v>
      </c>
      <c r="E52" s="55">
        <v>780.9</v>
      </c>
      <c r="F52" s="55">
        <f t="shared" si="15"/>
        <v>28.836779911373707</v>
      </c>
      <c r="G52" s="55">
        <f>E52/D52*100</f>
        <v>100</v>
      </c>
    </row>
    <row r="53" spans="1:7" ht="15.75">
      <c r="A53" s="53" t="s">
        <v>51</v>
      </c>
      <c r="B53" s="54" t="s">
        <v>52</v>
      </c>
      <c r="C53" s="55">
        <v>1</v>
      </c>
      <c r="D53" s="55">
        <v>0</v>
      </c>
      <c r="E53" s="55">
        <v>0</v>
      </c>
      <c r="F53" s="55">
        <f t="shared" si="15"/>
        <v>0</v>
      </c>
      <c r="G53" s="55" t="e">
        <f>E53/D53*100</f>
        <v>#DIV/0!</v>
      </c>
    </row>
    <row r="54" spans="1:7" ht="15.75">
      <c r="A54" s="53" t="s">
        <v>53</v>
      </c>
      <c r="B54" s="54" t="s">
        <v>54</v>
      </c>
      <c r="C54" s="55">
        <v>40</v>
      </c>
      <c r="D54" s="55">
        <v>0</v>
      </c>
      <c r="E54" s="55">
        <v>0</v>
      </c>
      <c r="F54" s="55">
        <f t="shared" si="15"/>
        <v>0</v>
      </c>
      <c r="G54" s="55" t="e">
        <f t="shared" ref="G54:G69" si="16">E54/D54*100</f>
        <v>#DIV/0!</v>
      </c>
    </row>
    <row r="55" spans="1:7" ht="15.75">
      <c r="A55" s="49" t="s">
        <v>55</v>
      </c>
      <c r="B55" s="51" t="s">
        <v>56</v>
      </c>
      <c r="C55" s="52">
        <f>SUM(C56:C56)</f>
        <v>113.6</v>
      </c>
      <c r="D55" s="52">
        <f>SUM(D56:D56)</f>
        <v>42.3</v>
      </c>
      <c r="E55" s="52">
        <f>SUM(E56:E56)</f>
        <v>42.3</v>
      </c>
      <c r="F55" s="52">
        <f t="shared" si="15"/>
        <v>37.235915492957744</v>
      </c>
      <c r="G55" s="52">
        <f t="shared" si="16"/>
        <v>100</v>
      </c>
    </row>
    <row r="56" spans="1:7" ht="15.75">
      <c r="A56" s="53" t="s">
        <v>57</v>
      </c>
      <c r="B56" s="54" t="s">
        <v>58</v>
      </c>
      <c r="C56" s="55">
        <v>113.6</v>
      </c>
      <c r="D56" s="55">
        <v>42.3</v>
      </c>
      <c r="E56" s="55">
        <v>42.3</v>
      </c>
      <c r="F56" s="55">
        <f t="shared" si="15"/>
        <v>37.235915492957744</v>
      </c>
      <c r="G56" s="55">
        <f t="shared" si="16"/>
        <v>100</v>
      </c>
    </row>
    <row r="57" spans="1:7" ht="31.5">
      <c r="A57" s="53" t="s">
        <v>59</v>
      </c>
      <c r="B57" s="51" t="s">
        <v>60</v>
      </c>
      <c r="C57" s="52">
        <f>SUM(C58:C58)</f>
        <v>1</v>
      </c>
      <c r="D57" s="52">
        <f>SUM(D58:D58)</f>
        <v>0</v>
      </c>
      <c r="E57" s="52">
        <f>SUM(E58:E58)</f>
        <v>0</v>
      </c>
      <c r="F57" s="52">
        <f>E57/C57*100</f>
        <v>0</v>
      </c>
      <c r="G57" s="52" t="e">
        <f>E57/D57*100</f>
        <v>#DIV/0!</v>
      </c>
    </row>
    <row r="58" spans="1:7" ht="47.25">
      <c r="A58" s="53" t="s">
        <v>130</v>
      </c>
      <c r="B58" s="54" t="s">
        <v>129</v>
      </c>
      <c r="C58" s="55">
        <v>1</v>
      </c>
      <c r="D58" s="55">
        <v>0</v>
      </c>
      <c r="E58" s="55">
        <v>0</v>
      </c>
      <c r="F58" s="52">
        <f>E58/C58*100</f>
        <v>0</v>
      </c>
      <c r="G58" s="52" t="e">
        <f>E58/D58*100</f>
        <v>#DIV/0!</v>
      </c>
    </row>
    <row r="59" spans="1:7" ht="15.75">
      <c r="A59" s="49" t="s">
        <v>61</v>
      </c>
      <c r="B59" s="51" t="s">
        <v>62</v>
      </c>
      <c r="C59" s="52">
        <f>SUM(C60:C62)</f>
        <v>539</v>
      </c>
      <c r="D59" s="52">
        <f>SUM(D60:D62)</f>
        <v>88.6</v>
      </c>
      <c r="E59" s="52">
        <f>SUM(E60:E62)</f>
        <v>88.6</v>
      </c>
      <c r="F59" s="52">
        <f>E59/C59*100</f>
        <v>16.437847866419293</v>
      </c>
      <c r="G59" s="52">
        <f t="shared" si="16"/>
        <v>100</v>
      </c>
    </row>
    <row r="60" spans="1:7" ht="15.75">
      <c r="A60" s="53" t="s">
        <v>63</v>
      </c>
      <c r="B60" s="54" t="s">
        <v>64</v>
      </c>
      <c r="C60" s="55">
        <v>0</v>
      </c>
      <c r="D60" s="55">
        <v>0</v>
      </c>
      <c r="E60" s="55">
        <v>0</v>
      </c>
      <c r="F60" s="52" t="e">
        <f>E60/C60*100</f>
        <v>#DIV/0!</v>
      </c>
      <c r="G60" s="52" t="e">
        <f>E60/D60*100</f>
        <v>#DIV/0!</v>
      </c>
    </row>
    <row r="61" spans="1:7" ht="15.75">
      <c r="A61" s="53" t="s">
        <v>65</v>
      </c>
      <c r="B61" s="54" t="s">
        <v>66</v>
      </c>
      <c r="C61" s="55">
        <v>439</v>
      </c>
      <c r="D61" s="55">
        <v>88.6</v>
      </c>
      <c r="E61" s="55">
        <v>88.6</v>
      </c>
      <c r="F61" s="55">
        <f t="shared" ref="F61:F70" si="17">E61/C61*100</f>
        <v>20.182232346241456</v>
      </c>
      <c r="G61" s="55">
        <f t="shared" si="16"/>
        <v>100</v>
      </c>
    </row>
    <row r="62" spans="1:7" ht="15.75">
      <c r="A62" s="53" t="s">
        <v>67</v>
      </c>
      <c r="B62" s="54" t="s">
        <v>68</v>
      </c>
      <c r="C62" s="55">
        <v>100</v>
      </c>
      <c r="D62" s="55">
        <v>0</v>
      </c>
      <c r="E62" s="55">
        <v>0</v>
      </c>
      <c r="F62" s="55">
        <f t="shared" si="17"/>
        <v>0</v>
      </c>
      <c r="G62" s="55" t="e">
        <f t="shared" si="16"/>
        <v>#DIV/0!</v>
      </c>
    </row>
    <row r="63" spans="1:7" ht="15.75">
      <c r="A63" s="49" t="s">
        <v>69</v>
      </c>
      <c r="B63" s="51" t="s">
        <v>70</v>
      </c>
      <c r="C63" s="52">
        <f>SUM(C64:C65)</f>
        <v>2394.1999999999998</v>
      </c>
      <c r="D63" s="52">
        <f>SUM(D64:D65)</f>
        <v>0</v>
      </c>
      <c r="E63" s="52">
        <f>E64+E65</f>
        <v>0</v>
      </c>
      <c r="F63" s="52">
        <f>E63/C63*100</f>
        <v>0</v>
      </c>
      <c r="G63" s="52" t="e">
        <f>E63/D63*100</f>
        <v>#DIV/0!</v>
      </c>
    </row>
    <row r="64" spans="1:7" ht="15.75">
      <c r="A64" s="53" t="s">
        <v>69</v>
      </c>
      <c r="B64" s="54" t="s">
        <v>151</v>
      </c>
      <c r="C64" s="55">
        <v>2394.1999999999998</v>
      </c>
      <c r="D64" s="55">
        <v>0</v>
      </c>
      <c r="E64" s="55">
        <v>0</v>
      </c>
      <c r="F64" s="55"/>
      <c r="G64" s="55"/>
    </row>
    <row r="65" spans="1:7" ht="15.75">
      <c r="A65" s="53" t="s">
        <v>132</v>
      </c>
      <c r="B65" s="54" t="s">
        <v>131</v>
      </c>
      <c r="C65" s="55">
        <v>0</v>
      </c>
      <c r="D65" s="55">
        <v>0</v>
      </c>
      <c r="E65" s="55">
        <v>0</v>
      </c>
      <c r="F65" s="55"/>
      <c r="G65" s="55"/>
    </row>
    <row r="66" spans="1:7" ht="15.75">
      <c r="A66" s="49" t="s">
        <v>71</v>
      </c>
      <c r="B66" s="51" t="s">
        <v>72</v>
      </c>
      <c r="C66" s="52">
        <f>SUM(C67:C67)</f>
        <v>919.2</v>
      </c>
      <c r="D66" s="52">
        <f>SUM(D67:D67)</f>
        <v>464.7</v>
      </c>
      <c r="E66" s="52">
        <f>SUM(E67:E67)</f>
        <v>464.7</v>
      </c>
      <c r="F66" s="52">
        <f t="shared" si="17"/>
        <v>50.554830287206265</v>
      </c>
      <c r="G66" s="52">
        <f t="shared" si="16"/>
        <v>100</v>
      </c>
    </row>
    <row r="67" spans="1:7" ht="15.75">
      <c r="A67" s="53" t="s">
        <v>73</v>
      </c>
      <c r="B67" s="54" t="s">
        <v>74</v>
      </c>
      <c r="C67" s="55">
        <v>919.2</v>
      </c>
      <c r="D67" s="55">
        <v>464.7</v>
      </c>
      <c r="E67" s="55">
        <v>464.7</v>
      </c>
      <c r="F67" s="55">
        <f t="shared" si="17"/>
        <v>50.554830287206265</v>
      </c>
      <c r="G67" s="55">
        <f t="shared" si="16"/>
        <v>100</v>
      </c>
    </row>
    <row r="68" spans="1:7" ht="15.75">
      <c r="A68" s="49" t="s">
        <v>75</v>
      </c>
      <c r="B68" s="51" t="s">
        <v>76</v>
      </c>
      <c r="C68" s="52">
        <f>SUM(C69:C69)</f>
        <v>21.6</v>
      </c>
      <c r="D68" s="52">
        <f>SUM(D69:D69)</f>
        <v>8.4</v>
      </c>
      <c r="E68" s="52">
        <f>SUM(E69:E69)</f>
        <v>8.4</v>
      </c>
      <c r="F68" s="52">
        <f t="shared" si="17"/>
        <v>38.888888888888893</v>
      </c>
      <c r="G68" s="52">
        <f t="shared" si="16"/>
        <v>100</v>
      </c>
    </row>
    <row r="69" spans="1:7" ht="15.75">
      <c r="A69" s="53" t="s">
        <v>77</v>
      </c>
      <c r="B69" s="54" t="s">
        <v>78</v>
      </c>
      <c r="C69" s="55">
        <v>21.6</v>
      </c>
      <c r="D69" s="55">
        <v>8.4</v>
      </c>
      <c r="E69" s="55">
        <v>8.4</v>
      </c>
      <c r="F69" s="55">
        <f t="shared" si="17"/>
        <v>38.888888888888893</v>
      </c>
      <c r="G69" s="55">
        <f t="shared" si="16"/>
        <v>100</v>
      </c>
    </row>
    <row r="70" spans="1:7" ht="15.75">
      <c r="A70" s="49" t="s">
        <v>79</v>
      </c>
      <c r="B70" s="51" t="s">
        <v>80</v>
      </c>
      <c r="C70" s="52">
        <v>5303.4</v>
      </c>
      <c r="D70" s="52">
        <f>SUM(D68+D66+D63+D59+D57+D55+D50)</f>
        <v>1384.8999999999999</v>
      </c>
      <c r="E70" s="52">
        <f>SUM(E68+E66+E63+E59+E57+E55+E50)</f>
        <v>1384.8999999999999</v>
      </c>
      <c r="F70" s="52">
        <f t="shared" si="17"/>
        <v>26.113436663272616</v>
      </c>
      <c r="G70" s="52">
        <f>E70/D70*100</f>
        <v>100</v>
      </c>
    </row>
    <row r="71" spans="1:7" ht="15.75">
      <c r="A71" s="87"/>
      <c r="B71" s="87"/>
      <c r="C71" s="87"/>
      <c r="D71" s="87"/>
      <c r="E71" s="87"/>
      <c r="F71" s="87"/>
      <c r="G71" s="87"/>
    </row>
    <row r="72" spans="1:7" ht="31.5">
      <c r="A72" s="49" t="s">
        <v>81</v>
      </c>
      <c r="B72" s="50"/>
      <c r="C72" s="52">
        <f>C48-C70</f>
        <v>1287.2000000000007</v>
      </c>
      <c r="D72" s="52">
        <f>D48-D70</f>
        <v>-50.899999999999864</v>
      </c>
      <c r="E72" s="52">
        <f>E48-E70</f>
        <v>-48.999999999999773</v>
      </c>
      <c r="F72" s="55"/>
      <c r="G72" s="55"/>
    </row>
    <row r="73" spans="1:7" ht="31.5">
      <c r="A73" s="49" t="s">
        <v>82</v>
      </c>
      <c r="B73" s="50" t="s">
        <v>83</v>
      </c>
      <c r="C73" s="52">
        <f>C74+C84+C87</f>
        <v>147</v>
      </c>
      <c r="D73" s="52">
        <f>D74+D84+D87</f>
        <v>103.3</v>
      </c>
      <c r="E73" s="52">
        <f>E74+E84+E87</f>
        <v>120.8</v>
      </c>
      <c r="F73" s="55"/>
      <c r="G73" s="55"/>
    </row>
    <row r="74" spans="1:7" ht="31.5">
      <c r="A74" s="49" t="s">
        <v>84</v>
      </c>
      <c r="B74" s="50" t="s">
        <v>85</v>
      </c>
      <c r="C74" s="52">
        <v>147</v>
      </c>
      <c r="D74" s="52">
        <v>103.3</v>
      </c>
      <c r="E74" s="52">
        <v>120.8</v>
      </c>
      <c r="F74" s="55"/>
      <c r="G74" s="55"/>
    </row>
    <row r="75" spans="1:7" ht="31.5">
      <c r="A75" s="53" t="s">
        <v>86</v>
      </c>
      <c r="B75" s="56" t="s">
        <v>87</v>
      </c>
      <c r="C75" s="55"/>
      <c r="D75" s="55"/>
      <c r="E75" s="55">
        <f>E76</f>
        <v>0</v>
      </c>
      <c r="F75" s="55"/>
      <c r="G75" s="55"/>
    </row>
    <row r="76" spans="1:7" ht="47.25">
      <c r="A76" s="53" t="s">
        <v>88</v>
      </c>
      <c r="B76" s="56" t="s">
        <v>89</v>
      </c>
      <c r="C76" s="55"/>
      <c r="D76" s="55"/>
      <c r="E76" s="55">
        <v>0</v>
      </c>
      <c r="F76" s="55"/>
      <c r="G76" s="55"/>
    </row>
    <row r="77" spans="1:7" ht="31.5">
      <c r="A77" s="53" t="s">
        <v>90</v>
      </c>
      <c r="B77" s="56" t="s">
        <v>91</v>
      </c>
      <c r="C77" s="55"/>
      <c r="D77" s="55"/>
      <c r="E77" s="55">
        <f>E78</f>
        <v>0</v>
      </c>
      <c r="F77" s="55"/>
      <c r="G77" s="55"/>
    </row>
    <row r="78" spans="1:7" ht="47.25">
      <c r="A78" s="53" t="s">
        <v>92</v>
      </c>
      <c r="B78" s="56" t="s">
        <v>93</v>
      </c>
      <c r="C78" s="55"/>
      <c r="D78" s="55"/>
      <c r="E78" s="55">
        <v>0</v>
      </c>
      <c r="F78" s="55"/>
      <c r="G78" s="55"/>
    </row>
    <row r="79" spans="1:7" ht="31.5">
      <c r="A79" s="57" t="s">
        <v>94</v>
      </c>
      <c r="B79" s="58" t="s">
        <v>95</v>
      </c>
      <c r="C79" s="59">
        <f>C82</f>
        <v>0</v>
      </c>
      <c r="D79" s="59">
        <f>D82</f>
        <v>0</v>
      </c>
      <c r="E79" s="59">
        <f>E82</f>
        <v>0</v>
      </c>
      <c r="F79" s="55"/>
      <c r="G79" s="55"/>
    </row>
    <row r="80" spans="1:7" ht="63">
      <c r="A80" s="53" t="s">
        <v>96</v>
      </c>
      <c r="B80" s="56" t="s">
        <v>97</v>
      </c>
      <c r="C80" s="55"/>
      <c r="D80" s="55">
        <f>D81</f>
        <v>0</v>
      </c>
      <c r="E80" s="55"/>
      <c r="F80" s="60"/>
      <c r="G80" s="60"/>
    </row>
    <row r="81" spans="1:7" ht="63">
      <c r="A81" s="53" t="s">
        <v>96</v>
      </c>
      <c r="B81" s="56" t="s">
        <v>98</v>
      </c>
      <c r="C81" s="60"/>
      <c r="D81" s="60">
        <v>0</v>
      </c>
      <c r="E81" s="60"/>
      <c r="F81" s="60"/>
      <c r="G81" s="60"/>
    </row>
    <row r="82" spans="1:7" ht="31.5">
      <c r="A82" s="53" t="s">
        <v>99</v>
      </c>
      <c r="B82" s="56" t="s">
        <v>100</v>
      </c>
      <c r="C82" s="55">
        <f>C83</f>
        <v>0</v>
      </c>
      <c r="D82" s="55">
        <f>D83</f>
        <v>0</v>
      </c>
      <c r="E82" s="55">
        <f>E83</f>
        <v>0</v>
      </c>
      <c r="F82" s="55"/>
      <c r="G82" s="55"/>
    </row>
    <row r="83" spans="1:7" ht="47.25">
      <c r="A83" s="53" t="s">
        <v>101</v>
      </c>
      <c r="B83" s="56" t="s">
        <v>102</v>
      </c>
      <c r="C83" s="55">
        <v>0</v>
      </c>
      <c r="D83" s="55">
        <v>0</v>
      </c>
      <c r="E83" s="55"/>
      <c r="F83" s="55"/>
      <c r="G83" s="55"/>
    </row>
    <row r="84" spans="1:7" ht="31.5">
      <c r="A84" s="61" t="s">
        <v>103</v>
      </c>
      <c r="B84" s="56" t="s">
        <v>104</v>
      </c>
      <c r="C84" s="55">
        <v>0</v>
      </c>
      <c r="D84" s="55">
        <v>0</v>
      </c>
      <c r="E84" s="55">
        <v>0</v>
      </c>
      <c r="F84" s="55"/>
      <c r="G84" s="55"/>
    </row>
    <row r="85" spans="1:7" ht="15.75">
      <c r="A85" s="61" t="s">
        <v>105</v>
      </c>
      <c r="B85" s="56" t="s">
        <v>106</v>
      </c>
      <c r="C85" s="55">
        <v>0</v>
      </c>
      <c r="D85" s="55">
        <v>0</v>
      </c>
      <c r="E85" s="55">
        <v>0</v>
      </c>
      <c r="F85" s="55"/>
      <c r="G85" s="55"/>
    </row>
    <row r="86" spans="1:7" ht="31.5">
      <c r="A86" s="61" t="s">
        <v>107</v>
      </c>
      <c r="B86" s="56" t="s">
        <v>108</v>
      </c>
      <c r="C86" s="55">
        <v>0</v>
      </c>
      <c r="D86" s="55">
        <v>0</v>
      </c>
      <c r="E86" s="55">
        <v>0</v>
      </c>
      <c r="F86" s="55"/>
      <c r="G86" s="55"/>
    </row>
    <row r="87" spans="1:7" ht="31.5">
      <c r="A87" s="53" t="s">
        <v>109</v>
      </c>
      <c r="B87" s="56" t="s">
        <v>110</v>
      </c>
      <c r="C87" s="55">
        <v>0</v>
      </c>
      <c r="D87" s="55">
        <v>0</v>
      </c>
      <c r="E87" s="55">
        <v>0</v>
      </c>
      <c r="F87" s="55"/>
      <c r="G87" s="55"/>
    </row>
    <row r="88" spans="1:7" ht="94.5">
      <c r="A88" s="61" t="s">
        <v>111</v>
      </c>
      <c r="B88" s="56" t="s">
        <v>112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113</v>
      </c>
      <c r="B89" s="56" t="s">
        <v>114</v>
      </c>
      <c r="C89" s="55">
        <v>0</v>
      </c>
      <c r="D89" s="55">
        <v>0</v>
      </c>
      <c r="E89" s="55">
        <v>0</v>
      </c>
      <c r="F89" s="55"/>
      <c r="G89" s="55"/>
    </row>
    <row r="90" spans="1:7" ht="15.75">
      <c r="A90" s="49" t="s">
        <v>115</v>
      </c>
      <c r="B90" s="50" t="s">
        <v>116</v>
      </c>
      <c r="C90" s="52">
        <v>0</v>
      </c>
      <c r="D90" s="52">
        <v>0</v>
      </c>
      <c r="E90" s="52">
        <v>0</v>
      </c>
      <c r="F90" s="55"/>
      <c r="G90" s="55"/>
    </row>
    <row r="91" spans="1:7" ht="15.75">
      <c r="A91" s="62"/>
      <c r="B91" s="62"/>
      <c r="C91" s="63"/>
      <c r="D91" s="63"/>
      <c r="E91" s="63"/>
      <c r="F91" s="64"/>
      <c r="G91" s="64"/>
    </row>
    <row r="92" spans="1:7" ht="15.75">
      <c r="A92" s="62"/>
      <c r="B92" s="62"/>
      <c r="C92" s="63"/>
      <c r="D92" s="63"/>
      <c r="E92" s="63"/>
      <c r="F92" s="64"/>
      <c r="G92" s="64"/>
    </row>
    <row r="93" spans="1:7" ht="15.75">
      <c r="A93" s="62"/>
      <c r="B93" s="62"/>
      <c r="C93" s="63"/>
      <c r="D93" s="63"/>
      <c r="E93" s="63"/>
      <c r="F93" s="64"/>
      <c r="G93" s="64"/>
    </row>
    <row r="94" spans="1:7" ht="15.75">
      <c r="A94" s="82" t="s">
        <v>152</v>
      </c>
      <c r="B94" s="82"/>
      <c r="C94" s="83" t="s">
        <v>117</v>
      </c>
      <c r="D94" s="83"/>
      <c r="E94" s="65" t="s">
        <v>153</v>
      </c>
      <c r="F94" s="66"/>
      <c r="G94" s="64"/>
    </row>
  </sheetData>
  <sheetProtection selectLockedCells="1" selectUnlockedCells="1"/>
  <mergeCells count="7">
    <mergeCell ref="A94:B94"/>
    <mergeCell ref="C94:D94"/>
    <mergeCell ref="A1:E1"/>
    <mergeCell ref="A2:E2"/>
    <mergeCell ref="E4:G4"/>
    <mergeCell ref="A49:G49"/>
    <mergeCell ref="A71:G71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Пользователь Windows</cp:lastModifiedBy>
  <cp:lastPrinted>2022-01-21T11:40:16Z</cp:lastPrinted>
  <dcterms:created xsi:type="dcterms:W3CDTF">2017-12-08T11:16:10Z</dcterms:created>
  <dcterms:modified xsi:type="dcterms:W3CDTF">2023-07-07T06:23:49Z</dcterms:modified>
</cp:coreProperties>
</file>