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62913"/>
</workbook>
</file>

<file path=xl/calcChain.xml><?xml version="1.0" encoding="utf-8"?>
<calcChain xmlns="http://schemas.openxmlformats.org/spreadsheetml/2006/main">
  <c r="D15" i="1" l="1"/>
  <c r="F12" i="1" l="1"/>
  <c r="F20" i="1" l="1"/>
  <c r="G20" i="1"/>
  <c r="E29" i="1" l="1"/>
  <c r="D29" i="1"/>
  <c r="F44" i="1"/>
  <c r="G44" i="1"/>
  <c r="C15" i="1" l="1"/>
  <c r="C29" i="1"/>
  <c r="E45" i="1" l="1"/>
  <c r="E40" i="1"/>
  <c r="D45" i="1"/>
  <c r="D40" i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<sst xmlns="http://schemas.openxmlformats.org/spreadsheetml/2006/main" count="183" uniqueCount="176">
  <si>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</si>
  <si>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</si>
  <si>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</si>
  <si>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</si>
  <si>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</si>
  <si>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</si>
  <si>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</si>
  <si>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</si>
  <si>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</si>
  <si>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</si>
  <si>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</si>
  <si>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</si>
  <si>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</si>
  <si>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</si>
  <si>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</si>
  <si>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</si>
  <si>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</si>
  <si>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</si>
  <si>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</si>
  <si>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</si>
  <si>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</si>
  <si>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</si>
  <si>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</si>
  <si>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</si>
  <si>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</si>
  <si>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</si>
  <si>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</si>
  <si>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</si>
  <si>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</si>
  <si>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</si>
  <si>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</si>
  <si>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</si>
  <si>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</si>
  <si>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</si>
  <si>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</si>
  <si>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</si>
  <si>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</si>
  <si>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</si>
  <si>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</si>
  <si>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</si>
  <si>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</si>
  <si>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</si>
  <si>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</si>
  <si>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</si>
  <si>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</si>
  <si>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</si>
  <si>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</si>
  <si>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</si>
  <si>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</si>
  <si>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</si>
  <si>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</si>
  <si>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</si>
  <si>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</si>
  <si>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</si>
  <si>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</si>
  <si>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</si>
  <si>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</si>
  <si>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</si>
  <si>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</si>
  <si>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</si>
  <si>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</si>
  <si>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</si>
  <si>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</si>
  <si>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</si>
  <si>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</si>
  <si>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</si>
  <si>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</si>
  <si>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</si>
  <si>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</si>
  <si>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</si>
  <si>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</si>
  <si>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</si>
  <si>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</si>
  <si>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</si>
  <si>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</si>
  <si>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</si>
  <si>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</si>
  <si>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</si>
  <si>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</si>
  <si>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</si>
  <si>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</si>
  <si>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</si>
  <si>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</si>
  <si>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</si>
  <si>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</si>
  <si>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</si>
  <si>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</si>
  <si>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</si>
  <si>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</si>
  <si>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</si>
  <si>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</si>
  <si>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</si>
  <si>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</si>
  <si>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</si>
  <si>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</si>
  <si>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</si>
  <si>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</si>
  <si>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</si>
  <si>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</si>
  <si>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</si>
  <si>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</si>
  <si>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</si>
  <si>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</si>
  <si>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</si>
  <si>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</si>
  <si>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</si>
  <si>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</si>
  <si>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</si>
  <si>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</si>
  <si>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</si>
  <si>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</si>
  <si>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</si>
  <si>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</si>
  <si>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</si>
  <si>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</si>
  <si>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</si>
  <si>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</si>
  <si>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</si>
  <si>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</si>
  <si>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</si>
  <si>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</si>
  <si>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</si>
  <si>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</si>
  <si>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</si>
  <si>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</si>
  <si>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</si>
  <si>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</si>
  <si>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</si>
  <si>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</si>
  <si>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</si>
  <si>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</si>
  <si>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</si>
  <si>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</si>
  <si>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</si>
  <si>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</si>
  <si>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</si>
  <si>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</si>
  <si>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</si>
  <si>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</si>
  <si>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</si>
  <si>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</si>
  <si>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</si>
  <si>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</si>
  <si>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</si>
  <si>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</si>
  <si>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</si>
  <si>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</si>
  <si>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</si>
  <si>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</si>
  <si>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</si>
  <si>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</si>
  <si>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</si>
  <si>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</si>
  <si>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</si>
  <si>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</si>
  <si>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</si>
  <si>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</si>
  <si>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</si>
  <si>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</si>
  <si>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</si>
  <si>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</si>
  <si>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</si>
  <si>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</si>
  <si>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</si>
  <si>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</si>
  <si>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</si>
  <si>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</si>
  <si>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</si>
  <si>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</si>
  <si>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</si>
  <si>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</si>
  <si>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01.10.2024 г.</t>
  </si>
  <si>
    <t>Уточненный план      на  01.10.2024 год</t>
  </si>
  <si>
    <t xml:space="preserve"> план    на 01.10.2024 года</t>
  </si>
  <si>
    <t>Исполнено на     01.10.2024г</t>
  </si>
  <si>
    <t>% исполнения к плану сентября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</si>
</sst>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topLeftCell="A54" zoomScale="90" zoomScaleNormal="90" zoomScaleSheetLayoutView="90" workbookViewId="0">
      <selection activeCell="C78" sqref="C7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172</v>
      </c>
      <c r="D5" s="15" t="s">
        <v>173</v>
      </c>
      <c r="E5" s="15" t="s">
        <v>174</v>
      </c>
      <c r="F5" s="14" t="s">
        <v>4</v>
      </c>
      <c r="G5" s="16" t="s">
        <v>175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v>1849.8</v>
      </c>
      <c r="E6" s="19">
        <v>1849.8</v>
      </c>
      <c r="F6" s="19">
        <f t="shared" ref="F6:G37" si="0">E6/C6*100</f>
        <v>55.33022254127782</v>
      </c>
      <c r="G6" s="20">
        <f t="shared" si="0"/>
        <v>2.9911462072266097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14.3</v>
      </c>
      <c r="E7" s="24">
        <v>14.3</v>
      </c>
      <c r="F7" s="24">
        <f t="shared" si="0"/>
        <v>23.06451612903226</v>
      </c>
      <c r="G7" s="25">
        <f t="shared" ref="G7:G13" si="1">E7/D7*100</f>
        <v>100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14.3</v>
      </c>
      <c r="E8" s="28">
        <v>14.3</v>
      </c>
      <c r="F8" s="28">
        <f t="shared" si="0"/>
        <v>23.06451612903226</v>
      </c>
      <c r="G8" s="29">
        <f t="shared" si="1"/>
        <v>100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423.3</v>
      </c>
      <c r="E9" s="32">
        <v>423.3</v>
      </c>
      <c r="F9" s="32">
        <f t="shared" ref="F9" si="2">E9/C9*100</f>
        <v>71.503378378378386</v>
      </c>
      <c r="G9" s="25">
        <f t="shared" ref="G9:G11" si="3">E9/D9*100</f>
        <v>100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423.3</v>
      </c>
      <c r="E10" s="28">
        <v>423.3</v>
      </c>
      <c r="F10" s="28">
        <f t="shared" si="0"/>
        <v>71.503378378378386</v>
      </c>
      <c r="G10" s="29">
        <f t="shared" si="1"/>
        <v>100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18.5</v>
      </c>
      <c r="E11" s="32">
        <v>18.5</v>
      </c>
      <c r="F11" s="32">
        <f t="shared" si="0"/>
        <v>77.731092436974791</v>
      </c>
      <c r="G11" s="25">
        <f t="shared" si="3"/>
        <v>100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18.5</v>
      </c>
      <c r="E12" s="28">
        <v>18.5</v>
      </c>
      <c r="F12" s="28">
        <f t="shared" si="0"/>
        <v>77.731092436974791</v>
      </c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55.2</v>
      </c>
      <c r="E13" s="32">
        <v>55.2</v>
      </c>
      <c r="F13" s="32">
        <f t="shared" si="0"/>
        <v>38.068965517241381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55.2</v>
      </c>
      <c r="E14" s="28">
        <v>55.2</v>
      </c>
      <c r="F14" s="28">
        <f t="shared" si="0"/>
        <v>38.068965517241381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SUM(D16:D17)</f>
        <v>1326.6</v>
      </c>
      <c r="E15" s="32">
        <f>E16+E17</f>
        <v>1326.6</v>
      </c>
      <c r="F15" s="32">
        <f t="shared" si="0"/>
        <v>90.116160586916649</v>
      </c>
      <c r="G15" s="25">
        <f t="shared" si="4"/>
        <v>100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1263.0999999999999</v>
      </c>
      <c r="E16" s="28">
        <v>1263.0999999999999</v>
      </c>
      <c r="F16" s="28">
        <f t="shared" si="0"/>
        <v>99.566451206053912</v>
      </c>
      <c r="G16" s="29">
        <f t="shared" ref="G16:G18" si="5">E16/D16*100</f>
        <v>100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63.5</v>
      </c>
      <c r="E17" s="28">
        <v>63.5</v>
      </c>
      <c r="F17" s="28">
        <f t="shared" si="0"/>
        <v>31.203931203931205</v>
      </c>
      <c r="G17" s="29">
        <f t="shared" si="5"/>
        <v>100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1269.6000000000001</v>
      </c>
      <c r="D27" s="19">
        <f>D29+D40+D48+D45</f>
        <v>1059.2</v>
      </c>
      <c r="E27" s="19">
        <f>E29+E40+E48+E45</f>
        <v>1059.2</v>
      </c>
      <c r="F27" s="19">
        <f t="shared" si="0"/>
        <v>83.427851291745426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1269.5999999999999</v>
      </c>
      <c r="D28" s="24">
        <f>D29+D40+D45+D48</f>
        <v>1059.1999999999998</v>
      </c>
      <c r="E28" s="24">
        <f>E29+E40+E45+E48</f>
        <v>1059.1999999999998</v>
      </c>
      <c r="F28" s="24">
        <f t="shared" si="0"/>
        <v>83.427851291745426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603</v>
      </c>
      <c r="E29" s="32">
        <f>SUM(E30:E39)</f>
        <v>603</v>
      </c>
      <c r="F29" s="32">
        <f t="shared" si="0"/>
        <v>92.569849554805046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145</v>
      </c>
      <c r="E30" s="35">
        <v>145</v>
      </c>
      <c r="F30" s="28">
        <f t="shared" si="0"/>
        <v>74.9741468459152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458</v>
      </c>
      <c r="E38" s="35">
        <v>458</v>
      </c>
      <c r="F38" s="28">
        <f>E38/C38*100</f>
        <v>100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303.5</v>
      </c>
      <c r="D40" s="36">
        <f>D41</f>
        <v>216.3</v>
      </c>
      <c r="E40" s="36">
        <f>E41</f>
        <v>216.3</v>
      </c>
      <c r="F40" s="28">
        <f t="shared" ref="F40:F42" si="8">E40/C40*100</f>
        <v>71.26853377265239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303.5</v>
      </c>
      <c r="D41" s="41">
        <v>216.3</v>
      </c>
      <c r="E41" s="41">
        <v>216.3</v>
      </c>
      <c r="F41" s="42">
        <f t="shared" si="8"/>
        <v>71.26853377265239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303.5</v>
      </c>
      <c r="D42" s="35">
        <v>216.3</v>
      </c>
      <c r="E42" s="35">
        <v>216.3</v>
      </c>
      <c r="F42" s="28">
        <f t="shared" si="8"/>
        <v>71.26853377265239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303.5</v>
      </c>
      <c r="D43" s="35">
        <v>216.3</v>
      </c>
      <c r="E43" s="35">
        <v>216.3</v>
      </c>
      <c r="F43" s="28">
        <f t="shared" ref="F43:F44" si="10">E43/C43*100</f>
        <v>71.26853377265239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136.69999999999999</v>
      </c>
      <c r="D45" s="32">
        <f>D47</f>
        <v>106.4</v>
      </c>
      <c r="E45" s="32">
        <f>E47</f>
        <v>106.4</v>
      </c>
      <c r="F45" s="32">
        <f>E45/C45*100</f>
        <v>77.834674469641556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136.69999999999999</v>
      </c>
      <c r="D46" s="41">
        <v>106.4</v>
      </c>
      <c r="E46" s="41">
        <v>106.4</v>
      </c>
      <c r="F46" s="42">
        <f t="shared" ref="F46:F50" si="12">E46/C46*100</f>
        <v>77.834674469641556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136.69999999999999</v>
      </c>
      <c r="D47" s="35">
        <v>106.4</v>
      </c>
      <c r="E47" s="35">
        <v>106.4</v>
      </c>
      <c r="F47" s="28">
        <f t="shared" si="12"/>
        <v>77.834674469641556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133.5</v>
      </c>
      <c r="E48" s="79">
        <v>133.5</v>
      </c>
      <c r="F48" s="73">
        <f t="shared" si="12"/>
        <v>75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133.5</v>
      </c>
      <c r="E49" s="76">
        <v>133.5</v>
      </c>
      <c r="F49" s="73">
        <f t="shared" si="12"/>
        <v>75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4612.8</v>
      </c>
      <c r="D50" s="46">
        <v>2909.1</v>
      </c>
      <c r="E50" s="46">
        <v>2909.1</v>
      </c>
      <c r="F50" s="46">
        <f t="shared" si="12"/>
        <v>63.065816857440161</v>
      </c>
      <c r="G50" s="47">
        <f t="shared" ref="G50" si="14">E50/D50*100</f>
        <v>100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3087.7999999999997</v>
      </c>
      <c r="D52" s="52">
        <f>SUM(D54:D57)</f>
        <v>2156.4</v>
      </c>
      <c r="E52" s="52">
        <f>SUM(E54:E57)</f>
        <v>2156.4</v>
      </c>
      <c r="F52" s="52">
        <f t="shared" ref="F52:F59" si="15">E52/C52*100</f>
        <v>69.836129282984658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3052.2</v>
      </c>
      <c r="D54" s="55">
        <v>2124.8000000000002</v>
      </c>
      <c r="E54" s="55">
        <v>2124.8000000000002</v>
      </c>
      <c r="F54" s="55">
        <f t="shared" si="15"/>
        <v>69.615359412882512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31.6</v>
      </c>
      <c r="E55" s="55">
        <v>31.6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136.69999999999999</v>
      </c>
      <c r="D58" s="52">
        <f>SUM(D59:D59)</f>
        <v>52.1</v>
      </c>
      <c r="E58" s="52">
        <f>SUM(E59:E59)</f>
        <v>52.1</v>
      </c>
      <c r="F58" s="52">
        <f t="shared" si="15"/>
        <v>38.112655449890276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136.69999999999999</v>
      </c>
      <c r="D59" s="55">
        <v>52.1</v>
      </c>
      <c r="E59" s="55">
        <v>52.1</v>
      </c>
      <c r="F59" s="55">
        <f t="shared" si="15"/>
        <v>38.112655449890276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938</v>
      </c>
      <c r="D62" s="52">
        <f>SUM(D63:D65)</f>
        <v>811.8</v>
      </c>
      <c r="E62" s="52">
        <f>SUM(E63:E65)</f>
        <v>811.8</v>
      </c>
      <c r="F62" s="52">
        <f>E62/C62*100</f>
        <v>86.545842217484008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878</v>
      </c>
      <c r="D64" s="55">
        <v>798.8</v>
      </c>
      <c r="E64" s="55">
        <v>798.8</v>
      </c>
      <c r="F64" s="55">
        <f t="shared" ref="F64:F73" si="17">E64/C64*100</f>
        <v>90.97949886104783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60</v>
      </c>
      <c r="D65" s="55">
        <v>13</v>
      </c>
      <c r="E65" s="55">
        <v>13</v>
      </c>
      <c r="F65" s="55">
        <f t="shared" si="17"/>
        <v>21.666666666666668</v>
      </c>
      <c r="G65" s="55">
        <f t="shared" si="16"/>
        <v>100</v>
      </c>
    </row>
    <row r="66" spans="1:7" ht="15.6" x14ac:dyDescent="0.2">
      <c r="A66" s="49" t="s">
        <v>69</v>
      </c>
      <c r="B66" s="51" t="s">
        <v>70</v>
      </c>
      <c r="C66" s="52">
        <f>SUM(C67:C68)</f>
        <v>824.3</v>
      </c>
      <c r="D66" s="52">
        <f>SUM(D67:D68)</f>
        <v>83.8</v>
      </c>
      <c r="E66" s="52">
        <f>E67+E68</f>
        <v>83.8</v>
      </c>
      <c r="F66" s="52">
        <f>E66/C66*100</f>
        <v>10.16620162562174</v>
      </c>
      <c r="G66" s="52">
        <f>E66/D66*100</f>
        <v>100</v>
      </c>
    </row>
    <row r="67" spans="1:7" ht="15.6" x14ac:dyDescent="0.2">
      <c r="A67" s="53" t="s">
        <v>69</v>
      </c>
      <c r="B67" s="54" t="s">
        <v>151</v>
      </c>
      <c r="C67" s="55">
        <v>824.3</v>
      </c>
      <c r="D67" s="55">
        <v>83.8</v>
      </c>
      <c r="E67" s="55">
        <v>83.8</v>
      </c>
      <c r="F67" s="55">
        <f t="shared" si="17"/>
        <v>10.16620162562174</v>
      </c>
      <c r="G67" s="55">
        <f t="shared" si="16"/>
        <v>100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v>1011.7</v>
      </c>
      <c r="D69" s="52">
        <f>SUM(D70:D70)</f>
        <v>683.2</v>
      </c>
      <c r="E69" s="52">
        <f>SUM(E70:E70)</f>
        <v>683.2</v>
      </c>
      <c r="F69" s="52">
        <f t="shared" si="17"/>
        <v>67.529900168034004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1011.7</v>
      </c>
      <c r="D70" s="55">
        <v>683.2</v>
      </c>
      <c r="E70" s="55">
        <v>683.2</v>
      </c>
      <c r="F70" s="55">
        <f t="shared" si="17"/>
        <v>67.529900168034004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35.5</v>
      </c>
      <c r="E71" s="52">
        <f>SUM(E72:E72)</f>
        <v>35.5</v>
      </c>
      <c r="F71" s="52">
        <f t="shared" si="17"/>
        <v>74.894514767932492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35.5</v>
      </c>
      <c r="E72" s="55">
        <v>35.5</v>
      </c>
      <c r="F72" s="55">
        <f t="shared" si="17"/>
        <v>74.894514767932492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6066.9</v>
      </c>
      <c r="D73" s="52">
        <v>3822.9</v>
      </c>
      <c r="E73" s="52">
        <v>3822.9</v>
      </c>
      <c r="F73" s="52">
        <f t="shared" si="17"/>
        <v>63.012411610542451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-1454.0999999999995</v>
      </c>
      <c r="D75" s="52">
        <f>D50-D73</f>
        <v>-913.80000000000018</v>
      </c>
      <c r="E75" s="52">
        <f>E50-E73</f>
        <v>-913.80000000000018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1454.1</v>
      </c>
      <c r="D76" s="52">
        <v>913.8</v>
      </c>
      <c r="E76" s="52">
        <v>913.8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1454.1</v>
      </c>
      <c r="D77" s="52">
        <v>913.8</v>
      </c>
      <c r="E77" s="52">
        <v>913.8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2024-10-06T08:35:17Z</dcterms:modified>
</cp:coreProperties>
</file>