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D41" i="1"/>
  <c r="E55"/>
  <c r="E56"/>
  <c r="E57"/>
  <c r="E59"/>
  <c r="E60"/>
  <c r="E61"/>
  <c r="E63"/>
  <c r="E64"/>
  <c r="E65"/>
  <c r="E66"/>
  <c r="E67"/>
  <c r="E68"/>
  <c r="E70"/>
  <c r="E72"/>
  <c r="E54"/>
  <c r="E41"/>
  <c r="E46"/>
  <c r="D46"/>
  <c r="D29"/>
  <c r="D13"/>
  <c r="E13"/>
  <c r="C13"/>
  <c r="G12"/>
  <c r="D11"/>
  <c r="E11"/>
  <c r="C11"/>
  <c r="D9"/>
  <c r="E9"/>
  <c r="C9"/>
  <c r="E7"/>
  <c r="D15"/>
  <c r="C6" l="1"/>
  <c r="F12"/>
  <c r="F20" l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E28" l="1"/>
  <c r="D62"/>
  <c r="E62" s="1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C19"/>
  <c r="D52"/>
  <c r="C28" l="1"/>
  <c r="C27" s="1"/>
  <c r="C50" s="1"/>
  <c r="C75" s="1"/>
  <c r="G42"/>
  <c r="G40"/>
  <c r="F41"/>
  <c r="G41"/>
  <c r="F42"/>
  <c r="G46" l="1"/>
  <c r="F38"/>
  <c r="C60"/>
  <c r="C58"/>
  <c r="C52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D7"/>
  <c r="D6" s="1"/>
  <c r="D50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F61"/>
  <c r="G61"/>
  <c r="F63"/>
  <c r="G63"/>
  <c r="F64"/>
  <c r="G64"/>
  <c r="F65"/>
  <c r="G65"/>
  <c r="F66"/>
  <c r="D69"/>
  <c r="F70"/>
  <c r="G70"/>
  <c r="F72"/>
  <c r="G72"/>
  <c r="E78"/>
  <c r="E80"/>
  <c r="C85"/>
  <c r="C82" s="1"/>
  <c r="E82"/>
  <c r="F19"/>
  <c r="E69" l="1"/>
  <c r="G69" s="1"/>
  <c r="D73"/>
  <c r="E73" s="1"/>
  <c r="F6"/>
  <c r="G6" s="1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F69" l="1"/>
  <c r="D75"/>
  <c r="E75"/>
  <c r="G73"/>
  <c r="F73"/>
  <c r="G28"/>
  <c r="G27"/>
  <c r="F28"/>
  <c r="G50" l="1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<sst xmlns="http://schemas.openxmlformats.org/spreadsheetml/2006/main" count="183" uniqueCount="176">
  <si>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</si>
  <si>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</si>
  <si>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</si>
  <si>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</si>
  <si>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</si>
  <si>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</si>
  <si>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</si>
  <si>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</si>
  <si>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</si>
  <si>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</si>
  <si>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</si>
  <si>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</si>
  <si>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</si>
  <si>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</si>
  <si>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</si>
  <si>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</si>
  <si>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</si>
  <si>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</si>
  <si>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</si>
  <si>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</si>
  <si>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</si>
  <si>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</si>
  <si>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</si>
  <si>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</si>
  <si>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</si>
  <si>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</si>
  <si>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</si>
  <si>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</si>
  <si>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</si>
  <si>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</si>
  <si>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</si>
  <si>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</si>
  <si>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</si>
  <si>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</si>
  <si>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</si>
  <si>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</si>
  <si>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</si>
  <si>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</si>
  <si>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</si>
  <si>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</si>
  <si>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</si>
  <si>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</si>
  <si>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</si>
  <si>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</si>
  <si>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</si>
  <si>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</si>
  <si>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</si>
  <si>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</si>
  <si>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</si>
  <si>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</si>
  <si>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</si>
  <si>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</si>
  <si>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</si>
  <si>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</si>
  <si>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</si>
  <si>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</si>
  <si>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</si>
  <si>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</si>
  <si>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</si>
  <si>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</si>
  <si>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</si>
  <si>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</si>
  <si>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</si>
  <si>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</si>
  <si>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</si>
  <si>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</si>
  <si>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</si>
  <si>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</si>
  <si>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</si>
  <si>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</si>
  <si>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</si>
  <si>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</si>
  <si>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</si>
  <si>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</si>
  <si>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</si>
  <si>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</si>
  <si>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</si>
  <si>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</si>
  <si>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</si>
  <si>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</si>
  <si>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</si>
  <si>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</si>
  <si>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</si>
  <si>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</si>
  <si>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</si>
  <si>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</si>
  <si>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</si>
  <si>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</si>
  <si>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</si>
  <si>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</si>
  <si>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</si>
  <si>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</si>
  <si>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</si>
  <si>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</si>
  <si>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</si>
  <si>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</si>
  <si>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</si>
  <si>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</si>
  <si>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</si>
  <si>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</si>
  <si>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</si>
  <si>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</si>
  <si>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</si>
  <si>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</si>
  <si>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</si>
  <si>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</si>
  <si>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</si>
  <si>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</si>
  <si>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</si>
  <si>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</si>
  <si>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</si>
  <si>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</si>
  <si>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</si>
  <si>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</si>
  <si>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</si>
  <si>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</si>
  <si>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</si>
  <si>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</si>
  <si>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</si>
  <si>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</si>
  <si>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</si>
  <si>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</si>
  <si>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</si>
  <si>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</si>
  <si>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</si>
  <si>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</si>
  <si>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</si>
  <si>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</si>
  <si>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</si>
  <si>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</si>
  <si>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</si>
  <si>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</si>
  <si>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</si>
  <si>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</si>
  <si>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</si>
  <si>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</si>
  <si>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</si>
  <si>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</si>
  <si>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</si>
  <si>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</si>
  <si>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</si>
  <si>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</si>
  <si>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</si>
  <si>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</si>
  <si>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</si>
  <si>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</si>
  <si>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</si>
  <si>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</si>
  <si>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</si>
  <si>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</si>
  <si>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</si>
  <si>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</si>
  <si>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</si>
  <si>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</si>
  <si>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</si>
  <si>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</si>
  <si>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</si>
  <si>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</si>
  <si>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</si>
  <si>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</si>
  <si>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</si>
  <si>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</si>
  <si>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</si>
  <si>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</si>
  <si>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</si>
  <si>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</si>
  <si>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</si>
  <si>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</si>
  <si>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</si>
  <si>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</si>
  <si>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</si>
  <si>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</si>
  <si>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Уточненный план      на  01.09.2025 год</t>
  </si>
  <si>
    <t xml:space="preserve"> план    на 01.09.2025 года</t>
  </si>
  <si>
    <t>Исполнено на     01.10.2025г</t>
  </si>
  <si>
    <t>об исполнении  бюджета  Дружаевского сельсовета  на  01.10.2025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</si>
</sst>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7" t="s">
        <v>0</v>
      </c>
      <c r="B1" s="87"/>
      <c r="C1" s="87"/>
      <c r="D1" s="87"/>
      <c r="E1" s="87"/>
      <c r="F1" s="7"/>
      <c r="G1" s="8"/>
    </row>
    <row r="2" spans="1:7" ht="21">
      <c r="A2" s="87" t="s">
        <v>175</v>
      </c>
      <c r="B2" s="87"/>
      <c r="C2" s="87"/>
      <c r="D2" s="87"/>
      <c r="E2" s="8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8" t="s">
        <v>1</v>
      </c>
      <c r="F4" s="88"/>
      <c r="G4" s="88"/>
    </row>
    <row r="5" spans="1:7" ht="78.75" customHeight="1" thickBot="1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171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3095.2000000000003</v>
      </c>
      <c r="D6" s="19">
        <f t="shared" ref="D6" si="0">SUM(D7,D9,D11,D13,D15,D18,D22,D24)</f>
        <v>1841.5</v>
      </c>
      <c r="E6" s="19">
        <f>SUM(E7,E9,E11,E13,E15,E18,E22,E24)</f>
        <v>1841.5</v>
      </c>
      <c r="F6" s="19">
        <f t="shared" ref="F6:G37" si="1">E6/C6*100</f>
        <v>59.495347635047814</v>
      </c>
      <c r="G6" s="20">
        <f t="shared" si="1"/>
        <v>3.2308089945722407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60.8</v>
      </c>
      <c r="D7" s="24">
        <f>SUM(D8:D8)</f>
        <v>20.2</v>
      </c>
      <c r="E7" s="24">
        <f>SUM(E8)</f>
        <v>20.2</v>
      </c>
      <c r="F7" s="24">
        <f t="shared" si="1"/>
        <v>33.223684210526315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60.8</v>
      </c>
      <c r="D8" s="28">
        <v>20.2</v>
      </c>
      <c r="E8" s="28">
        <v>20.2</v>
      </c>
      <c r="F8" s="28">
        <f t="shared" si="1"/>
        <v>33.223684210526315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632.1</v>
      </c>
      <c r="D9" s="32">
        <f t="shared" ref="D9:E9" si="3">SUM(D10)</f>
        <v>427</v>
      </c>
      <c r="E9" s="32">
        <f t="shared" si="3"/>
        <v>427</v>
      </c>
      <c r="F9" s="32">
        <f t="shared" ref="F9" si="4">E9/C9*100</f>
        <v>67.552602436323355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632.1</v>
      </c>
      <c r="D10" s="28">
        <v>427</v>
      </c>
      <c r="E10" s="28">
        <v>427</v>
      </c>
      <c r="F10" s="28">
        <f t="shared" si="1"/>
        <v>67.552602436323355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25</v>
      </c>
      <c r="D11" s="32">
        <f t="shared" ref="D11:E11" si="6">SUM(D12)</f>
        <v>2.1</v>
      </c>
      <c r="E11" s="32">
        <f t="shared" si="6"/>
        <v>2.1</v>
      </c>
      <c r="F11" s="32">
        <f t="shared" si="1"/>
        <v>8.4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25</v>
      </c>
      <c r="D12" s="28">
        <v>2.1</v>
      </c>
      <c r="E12" s="28">
        <v>2.1</v>
      </c>
      <c r="F12" s="28">
        <f t="shared" si="1"/>
        <v>8.4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70</v>
      </c>
      <c r="D13" s="32">
        <f t="shared" ref="D13:E13" si="7">SUM(D14)</f>
        <v>51.7</v>
      </c>
      <c r="E13" s="32">
        <f t="shared" si="7"/>
        <v>51.7</v>
      </c>
      <c r="F13" s="32">
        <f t="shared" si="1"/>
        <v>73.857142857142861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70</v>
      </c>
      <c r="D14" s="28">
        <v>51.7</v>
      </c>
      <c r="E14" s="28">
        <v>51.7</v>
      </c>
      <c r="F14" s="28">
        <f t="shared" si="1"/>
        <v>73.857142857142861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1547</v>
      </c>
      <c r="D15" s="32">
        <f>SUM(D16:D17)</f>
        <v>1331.3</v>
      </c>
      <c r="E15" s="32">
        <f>E16+E17</f>
        <v>1331.3</v>
      </c>
      <c r="F15" s="32">
        <f t="shared" si="1"/>
        <v>86.05688429217841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1333</v>
      </c>
      <c r="D16" s="28">
        <v>1270.0999999999999</v>
      </c>
      <c r="E16" s="28">
        <v>1270.0999999999999</v>
      </c>
      <c r="F16" s="28">
        <f t="shared" si="1"/>
        <v>95.281320330082508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214</v>
      </c>
      <c r="D17" s="28">
        <v>61.2</v>
      </c>
      <c r="E17" s="28">
        <v>61.2</v>
      </c>
      <c r="F17" s="28">
        <f t="shared" si="1"/>
        <v>28.598130841121495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v>60.3</v>
      </c>
      <c r="D18" s="32">
        <v>9.1999999999999993</v>
      </c>
      <c r="E18" s="32">
        <v>9.1999999999999993</v>
      </c>
      <c r="F18" s="32">
        <f t="shared" si="1"/>
        <v>15.257048092868988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0</v>
      </c>
      <c r="F19" s="32">
        <f t="shared" si="1"/>
        <v>0</v>
      </c>
      <c r="G19" s="25" t="e">
        <f t="shared" ref="G19:G26" si="10">E19/D19*100</f>
        <v>#DIV/0!</v>
      </c>
    </row>
    <row r="20" spans="1:7" s="21" customFormat="1" ht="81" customHeight="1">
      <c r="A20" s="82" t="s">
        <v>170</v>
      </c>
      <c r="B20" s="31" t="s">
        <v>169</v>
      </c>
      <c r="C20" s="32">
        <v>12</v>
      </c>
      <c r="D20" s="32">
        <v>9.1999999999999993</v>
      </c>
      <c r="E20" s="32">
        <v>9.1999999999999993</v>
      </c>
      <c r="F20" s="32">
        <f t="shared" si="1"/>
        <v>76.666666666666657</v>
      </c>
      <c r="G20" s="25">
        <f t="shared" si="10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0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0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0"/>
        <v>#DIV/0!</v>
      </c>
    </row>
    <row r="24" spans="1:7" s="21" customFormat="1" ht="31.5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0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0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0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1446.9</v>
      </c>
      <c r="D27" s="19">
        <f>D29+D40+D48+D45</f>
        <v>1019.7</v>
      </c>
      <c r="E27" s="19">
        <f>E29+E40+E48+E45</f>
        <v>1019.7</v>
      </c>
      <c r="F27" s="19">
        <f t="shared" si="1"/>
        <v>70.474808210657272</v>
      </c>
      <c r="G27" s="20">
        <f t="shared" ref="G27:G37" si="11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1446.9</v>
      </c>
      <c r="D28" s="24">
        <f>D29+D40+D45+D48</f>
        <v>1019.7</v>
      </c>
      <c r="E28" s="24">
        <f>E29+E40+E45+E48</f>
        <v>1019.7</v>
      </c>
      <c r="F28" s="24">
        <f t="shared" si="1"/>
        <v>70.474808210657272</v>
      </c>
      <c r="G28" s="25">
        <f t="shared" si="11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684.9</v>
      </c>
      <c r="D29" s="32">
        <f>SUM(D30:D39)</f>
        <v>468.3</v>
      </c>
      <c r="E29" s="32">
        <f>SUM(E30:E39)</f>
        <v>468.3</v>
      </c>
      <c r="F29" s="32">
        <f t="shared" si="1"/>
        <v>68.374945247481392</v>
      </c>
      <c r="G29" s="25">
        <f t="shared" si="11"/>
        <v>100</v>
      </c>
    </row>
    <row r="30" spans="1:7" ht="31.5">
      <c r="A30" s="26" t="s">
        <v>27</v>
      </c>
      <c r="B30" s="27" t="s">
        <v>135</v>
      </c>
      <c r="C30" s="35">
        <v>194.4</v>
      </c>
      <c r="D30" s="35">
        <v>145.80000000000001</v>
      </c>
      <c r="E30" s="35">
        <v>145.80000000000001</v>
      </c>
      <c r="F30" s="28">
        <f t="shared" si="1"/>
        <v>75</v>
      </c>
      <c r="G30" s="29">
        <f t="shared" si="11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1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1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1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1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1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1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1"/>
        <v>#DIV/0!</v>
      </c>
    </row>
    <row r="38" spans="1:7" ht="36" customHeight="1">
      <c r="A38" s="26" t="s">
        <v>28</v>
      </c>
      <c r="B38" s="27" t="s">
        <v>136</v>
      </c>
      <c r="C38" s="35">
        <v>490.5</v>
      </c>
      <c r="D38" s="35">
        <v>322.5</v>
      </c>
      <c r="E38" s="35">
        <v>322.5</v>
      </c>
      <c r="F38" s="28">
        <f>E38/C38*100</f>
        <v>65.749235474006113</v>
      </c>
      <c r="G38" s="29">
        <f>E38/D38*100</f>
        <v>100</v>
      </c>
    </row>
    <row r="39" spans="1:7" ht="36" customHeight="1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v>329.1</v>
      </c>
      <c r="D40" s="36">
        <f>D41</f>
        <v>246.8</v>
      </c>
      <c r="E40" s="36">
        <f>E41</f>
        <v>246.8</v>
      </c>
      <c r="F40" s="28">
        <f t="shared" ref="F40:F42" si="12">E40/C40*100</f>
        <v>74.992403524764512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v>329.1</v>
      </c>
      <c r="D41" s="41">
        <f>SUM(D42)</f>
        <v>246.8</v>
      </c>
      <c r="E41" s="41">
        <f>SUM(E42)</f>
        <v>246.8</v>
      </c>
      <c r="F41" s="42">
        <f t="shared" si="12"/>
        <v>74.992403524764512</v>
      </c>
      <c r="G41" s="43">
        <f t="shared" ref="G41:G42" si="13">E41/D41*100</f>
        <v>100</v>
      </c>
    </row>
    <row r="42" spans="1:7" ht="22.5" customHeight="1">
      <c r="A42" s="37" t="s">
        <v>40</v>
      </c>
      <c r="B42" s="38" t="s">
        <v>137</v>
      </c>
      <c r="C42" s="35">
        <v>329.1</v>
      </c>
      <c r="D42" s="35">
        <v>246.8</v>
      </c>
      <c r="E42" s="35">
        <v>246.8</v>
      </c>
      <c r="F42" s="28">
        <f t="shared" si="12"/>
        <v>74.992403524764512</v>
      </c>
      <c r="G42" s="29">
        <f t="shared" si="13"/>
        <v>100</v>
      </c>
    </row>
    <row r="43" spans="1:7" ht="78" customHeight="1">
      <c r="A43" s="26" t="s">
        <v>119</v>
      </c>
      <c r="B43" s="27" t="s">
        <v>138</v>
      </c>
      <c r="C43" s="35">
        <v>329.1</v>
      </c>
      <c r="D43" s="35">
        <v>219.4</v>
      </c>
      <c r="E43" s="35">
        <v>219.4</v>
      </c>
      <c r="F43" s="28">
        <f t="shared" ref="F43:F44" si="14">E43/C43*100</f>
        <v>66.666666666666657</v>
      </c>
      <c r="G43" s="29">
        <f t="shared" ref="G43:G44" si="15">E43/D43*100</f>
        <v>100</v>
      </c>
    </row>
    <row r="44" spans="1:7" ht="22.5" customHeight="1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4"/>
        <v>#DIV/0!</v>
      </c>
      <c r="G44" s="29" t="e">
        <f t="shared" si="15"/>
        <v>#DIV/0!</v>
      </c>
    </row>
    <row r="45" spans="1:7" s="21" customFormat="1" ht="31.5">
      <c r="A45" s="30" t="s">
        <v>43</v>
      </c>
      <c r="B45" s="31" t="s">
        <v>123</v>
      </c>
      <c r="C45" s="32">
        <v>164</v>
      </c>
      <c r="D45" s="32">
        <f>D47</f>
        <v>105.3</v>
      </c>
      <c r="E45" s="32">
        <f>E47</f>
        <v>105.3</v>
      </c>
      <c r="F45" s="32">
        <f>E45/C45*100</f>
        <v>64.207317073170728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164</v>
      </c>
      <c r="D46" s="41">
        <f>SUM(D47)</f>
        <v>105.3</v>
      </c>
      <c r="E46" s="41">
        <f>SUM(E47)</f>
        <v>105.3</v>
      </c>
      <c r="F46" s="42">
        <f t="shared" ref="F46:F50" si="16">E46/C46*100</f>
        <v>64.207317073170728</v>
      </c>
      <c r="G46" s="43">
        <f t="shared" ref="G46:G49" si="17">E46/D46*100</f>
        <v>100</v>
      </c>
    </row>
    <row r="47" spans="1:7" ht="50.25" customHeight="1">
      <c r="A47" s="44" t="s">
        <v>126</v>
      </c>
      <c r="B47" s="27" t="s">
        <v>139</v>
      </c>
      <c r="C47" s="35">
        <v>164</v>
      </c>
      <c r="D47" s="35">
        <v>105.3</v>
      </c>
      <c r="E47" s="35">
        <v>105.3</v>
      </c>
      <c r="F47" s="28">
        <f t="shared" si="16"/>
        <v>64.207317073170728</v>
      </c>
      <c r="G47" s="29">
        <f t="shared" si="17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268.89999999999998</v>
      </c>
      <c r="D48" s="79">
        <v>199.3</v>
      </c>
      <c r="E48" s="79">
        <v>199.3</v>
      </c>
      <c r="F48" s="73">
        <f t="shared" si="16"/>
        <v>74.116772034213469</v>
      </c>
      <c r="G48" s="72">
        <f t="shared" si="17"/>
        <v>100</v>
      </c>
    </row>
    <row r="49" spans="1:7" ht="32.25" customHeight="1" thickBot="1">
      <c r="A49" s="74" t="s">
        <v>127</v>
      </c>
      <c r="B49" s="75" t="s">
        <v>140</v>
      </c>
      <c r="C49" s="76">
        <v>268.89999999999998</v>
      </c>
      <c r="D49" s="76">
        <v>199.3</v>
      </c>
      <c r="E49" s="76">
        <v>199.3</v>
      </c>
      <c r="F49" s="73">
        <f t="shared" si="16"/>
        <v>74.116772034213469</v>
      </c>
      <c r="G49" s="72">
        <f t="shared" si="17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4542.1000000000004</v>
      </c>
      <c r="D50" s="46">
        <f>D27+D6</f>
        <v>2861.2</v>
      </c>
      <c r="E50" s="46">
        <f>E27+E6</f>
        <v>2861.2</v>
      </c>
      <c r="F50" s="46">
        <f t="shared" si="16"/>
        <v>62.992888751898889</v>
      </c>
      <c r="G50" s="47">
        <f t="shared" ref="G50" si="18">E50/D50*100</f>
        <v>100</v>
      </c>
    </row>
    <row r="51" spans="1:7" ht="15.75" customHeight="1">
      <c r="A51" s="89" t="s">
        <v>46</v>
      </c>
      <c r="B51" s="89"/>
      <c r="C51" s="89"/>
      <c r="D51" s="89"/>
      <c r="E51" s="89"/>
      <c r="F51" s="89"/>
      <c r="G51" s="89"/>
    </row>
    <row r="52" spans="1:7" ht="15.75">
      <c r="A52" s="50" t="s">
        <v>47</v>
      </c>
      <c r="B52" s="51" t="s">
        <v>48</v>
      </c>
      <c r="C52" s="52">
        <f>SUM(C54:C57)</f>
        <v>2936.2</v>
      </c>
      <c r="D52" s="52">
        <f>SUM(D54:D57)</f>
        <v>1782.3</v>
      </c>
      <c r="E52" s="52">
        <f>SUM(E54:E57)</f>
        <v>1782.3</v>
      </c>
      <c r="F52" s="52">
        <f t="shared" ref="F52:F59" si="19">E52/C52*100</f>
        <v>60.700905932838367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55">
        <v>2913.2</v>
      </c>
      <c r="D54" s="55">
        <v>1782.3</v>
      </c>
      <c r="E54" s="55">
        <f>SUM(D54)</f>
        <v>1782.3</v>
      </c>
      <c r="F54" s="55">
        <f t="shared" si="19"/>
        <v>61.180145544418508</v>
      </c>
      <c r="G54" s="55">
        <f>E54/D54*100</f>
        <v>100</v>
      </c>
    </row>
    <row r="55" spans="1:7" ht="15.75">
      <c r="A55" s="53" t="s">
        <v>168</v>
      </c>
      <c r="B55" s="54" t="s">
        <v>167</v>
      </c>
      <c r="C55" s="55">
        <v>0</v>
      </c>
      <c r="D55" s="55">
        <v>0</v>
      </c>
      <c r="E55" s="55">
        <f t="shared" ref="E55:E73" si="20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0"/>
        <v>0</v>
      </c>
      <c r="F56" s="55">
        <f t="shared" si="19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22</v>
      </c>
      <c r="D57" s="55">
        <v>0</v>
      </c>
      <c r="E57" s="55">
        <f t="shared" si="20"/>
        <v>0</v>
      </c>
      <c r="F57" s="55">
        <f t="shared" si="19"/>
        <v>0</v>
      </c>
      <c r="G57" s="55" t="e">
        <f t="shared" ref="G57:G72" si="21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164</v>
      </c>
      <c r="D58" s="52">
        <f>SUM(D59:D59)</f>
        <v>98.1</v>
      </c>
      <c r="E58" s="55">
        <f t="shared" si="20"/>
        <v>98.1</v>
      </c>
      <c r="F58" s="52">
        <f t="shared" si="19"/>
        <v>59.817073170731703</v>
      </c>
      <c r="G58" s="52">
        <f t="shared" si="21"/>
        <v>100</v>
      </c>
    </row>
    <row r="59" spans="1:7" ht="15.75">
      <c r="A59" s="53" t="s">
        <v>57</v>
      </c>
      <c r="B59" s="54" t="s">
        <v>58</v>
      </c>
      <c r="C59" s="55">
        <v>164</v>
      </c>
      <c r="D59" s="55">
        <v>98.1</v>
      </c>
      <c r="E59" s="55">
        <f t="shared" si="20"/>
        <v>98.1</v>
      </c>
      <c r="F59" s="55">
        <f t="shared" si="19"/>
        <v>59.817073170731703</v>
      </c>
      <c r="G59" s="55">
        <f t="shared" si="21"/>
        <v>100</v>
      </c>
    </row>
    <row r="60" spans="1:7" ht="31.5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5">
        <f t="shared" si="20"/>
        <v>3.1</v>
      </c>
      <c r="F60" s="52">
        <f>E60/C60*100</f>
        <v>75.609756097560989</v>
      </c>
      <c r="G60" s="52">
        <f>E60/D60*100</f>
        <v>100</v>
      </c>
    </row>
    <row r="61" spans="1:7" ht="47.25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f t="shared" si="20"/>
        <v>3.1</v>
      </c>
      <c r="F61" s="52">
        <f>E61/C61*100</f>
        <v>75.609756097560989</v>
      </c>
      <c r="G61" s="52">
        <f>E61/D61*100</f>
        <v>100</v>
      </c>
    </row>
    <row r="62" spans="1:7" ht="15.75">
      <c r="A62" s="49" t="s">
        <v>61</v>
      </c>
      <c r="B62" s="51" t="s">
        <v>62</v>
      </c>
      <c r="C62" s="52">
        <f>SUM(C63:C65)</f>
        <v>855.6</v>
      </c>
      <c r="D62" s="52">
        <f>SUM(D63:D65)</f>
        <v>489.4</v>
      </c>
      <c r="E62" s="55">
        <f t="shared" si="20"/>
        <v>489.4</v>
      </c>
      <c r="F62" s="52">
        <f>E62/C62*100</f>
        <v>57.19962599345488</v>
      </c>
      <c r="G62" s="52">
        <f t="shared" si="21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0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816.6</v>
      </c>
      <c r="D64" s="55">
        <v>450.4</v>
      </c>
      <c r="E64" s="55">
        <f t="shared" si="20"/>
        <v>450.4</v>
      </c>
      <c r="F64" s="55">
        <f t="shared" ref="F64:F73" si="22">E64/C64*100</f>
        <v>55.155522899828554</v>
      </c>
      <c r="G64" s="55">
        <f t="shared" si="21"/>
        <v>100</v>
      </c>
    </row>
    <row r="65" spans="1:7" ht="15.75">
      <c r="A65" s="53" t="s">
        <v>67</v>
      </c>
      <c r="B65" s="54" t="s">
        <v>68</v>
      </c>
      <c r="C65" s="55">
        <v>39</v>
      </c>
      <c r="D65" s="55">
        <v>39</v>
      </c>
      <c r="E65" s="55">
        <f t="shared" si="20"/>
        <v>39</v>
      </c>
      <c r="F65" s="55">
        <f t="shared" si="22"/>
        <v>100</v>
      </c>
      <c r="G65" s="55">
        <f t="shared" si="21"/>
        <v>100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0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0"/>
        <v>0</v>
      </c>
      <c r="F67" s="55" t="e">
        <f t="shared" si="22"/>
        <v>#DIV/0!</v>
      </c>
      <c r="G67" s="55" t="e">
        <f t="shared" si="21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0"/>
        <v>0</v>
      </c>
      <c r="F68" s="55" t="e">
        <f t="shared" si="22"/>
        <v>#DIV/0!</v>
      </c>
      <c r="G68" s="55" t="e">
        <f t="shared" si="21"/>
        <v>#DIV/0!</v>
      </c>
    </row>
    <row r="69" spans="1:7" ht="15.75">
      <c r="A69" s="49" t="s">
        <v>71</v>
      </c>
      <c r="B69" s="51" t="s">
        <v>72</v>
      </c>
      <c r="C69" s="52">
        <v>1058.2</v>
      </c>
      <c r="D69" s="52">
        <f>SUM(D70:D70)</f>
        <v>733.7</v>
      </c>
      <c r="E69" s="55">
        <f t="shared" si="20"/>
        <v>733.7</v>
      </c>
      <c r="F69" s="52">
        <f t="shared" si="22"/>
        <v>69.334719334719338</v>
      </c>
      <c r="G69" s="52">
        <f t="shared" si="21"/>
        <v>100</v>
      </c>
    </row>
    <row r="70" spans="1:7" ht="15.75">
      <c r="A70" s="53" t="s">
        <v>73</v>
      </c>
      <c r="B70" s="54" t="s">
        <v>74</v>
      </c>
      <c r="C70" s="55">
        <v>1058.2</v>
      </c>
      <c r="D70" s="55">
        <v>733.7</v>
      </c>
      <c r="E70" s="55">
        <f t="shared" si="20"/>
        <v>733.7</v>
      </c>
      <c r="F70" s="55">
        <f t="shared" si="22"/>
        <v>69.334719334719338</v>
      </c>
      <c r="G70" s="55">
        <f t="shared" si="21"/>
        <v>100</v>
      </c>
    </row>
    <row r="71" spans="1:7" ht="15.75">
      <c r="A71" s="49" t="s">
        <v>75</v>
      </c>
      <c r="B71" s="51" t="s">
        <v>76</v>
      </c>
      <c r="C71" s="52">
        <f>SUM(C72:C72)</f>
        <v>47.4</v>
      </c>
      <c r="D71" s="52">
        <f>SUM(D72:D72)</f>
        <v>37.4</v>
      </c>
      <c r="E71" s="55">
        <f t="shared" si="20"/>
        <v>37.4</v>
      </c>
      <c r="F71" s="52">
        <f t="shared" si="22"/>
        <v>78.902953586497887</v>
      </c>
      <c r="G71" s="52">
        <f t="shared" si="21"/>
        <v>100</v>
      </c>
    </row>
    <row r="72" spans="1:7" ht="15.75">
      <c r="A72" s="53" t="s">
        <v>77</v>
      </c>
      <c r="B72" s="54" t="s">
        <v>78</v>
      </c>
      <c r="C72" s="55">
        <v>47.4</v>
      </c>
      <c r="D72" s="55">
        <v>37.4</v>
      </c>
      <c r="E72" s="55">
        <f t="shared" si="20"/>
        <v>37.4</v>
      </c>
      <c r="F72" s="55">
        <f t="shared" si="22"/>
        <v>78.902953586497887</v>
      </c>
      <c r="G72" s="55">
        <f t="shared" si="21"/>
        <v>100</v>
      </c>
    </row>
    <row r="73" spans="1:7" ht="15.75">
      <c r="A73" s="49" t="s">
        <v>79</v>
      </c>
      <c r="B73" s="51" t="s">
        <v>80</v>
      </c>
      <c r="C73" s="52">
        <v>5067.8999999999996</v>
      </c>
      <c r="D73" s="52">
        <f>SUM(D52,D58,D60,D62,D66,D69,D71)</f>
        <v>3143.9999999999995</v>
      </c>
      <c r="E73" s="55">
        <f t="shared" si="20"/>
        <v>3143.9999999999995</v>
      </c>
      <c r="F73" s="52">
        <f t="shared" si="22"/>
        <v>62.03753033800983</v>
      </c>
      <c r="G73" s="52">
        <f>E73/D73*100</f>
        <v>100</v>
      </c>
    </row>
    <row r="74" spans="1:7" ht="15.75">
      <c r="A74" s="90"/>
      <c r="B74" s="90"/>
      <c r="C74" s="90"/>
      <c r="D74" s="90"/>
      <c r="E74" s="90"/>
      <c r="F74" s="90"/>
      <c r="G74" s="90"/>
    </row>
    <row r="75" spans="1:7" ht="31.5">
      <c r="A75" s="49" t="s">
        <v>81</v>
      </c>
      <c r="B75" s="50"/>
      <c r="C75" s="52">
        <f>C50-C73</f>
        <v>-525.79999999999927</v>
      </c>
      <c r="D75" s="52">
        <f>D50-D73</f>
        <v>-282.79999999999973</v>
      </c>
      <c r="E75" s="52">
        <f>E50-E73</f>
        <v>-282.79999999999973</v>
      </c>
      <c r="F75" s="55"/>
      <c r="G75" s="55"/>
    </row>
    <row r="76" spans="1:7" ht="31.5">
      <c r="A76" s="49" t="s">
        <v>82</v>
      </c>
      <c r="B76" s="50" t="s">
        <v>83</v>
      </c>
      <c r="C76" s="52">
        <v>525.79999999999995</v>
      </c>
      <c r="D76" s="52">
        <v>282.8</v>
      </c>
      <c r="E76" s="52">
        <v>282.8</v>
      </c>
      <c r="F76" s="55"/>
      <c r="G76" s="55"/>
    </row>
    <row r="77" spans="1:7" ht="31.5">
      <c r="A77" s="49" t="s">
        <v>84</v>
      </c>
      <c r="B77" s="50" t="s">
        <v>85</v>
      </c>
      <c r="C77" s="52">
        <v>525.79999999999995</v>
      </c>
      <c r="D77" s="52">
        <v>282.8</v>
      </c>
      <c r="E77" s="52">
        <v>282.8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5" t="s">
        <v>152</v>
      </c>
      <c r="B97" s="85"/>
      <c r="C97" s="86" t="s">
        <v>117</v>
      </c>
      <c r="D97" s="86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2025-09-24T06:08:24Z</cp:lastPrinted>
  <dcterms:created xsi:type="dcterms:W3CDTF">2017-12-08T11:16:10Z</dcterms:created>
  <dcterms:modified xsi:type="dcterms:W3CDTF">2025-09-24T06:37:54Z</dcterms:modified>
</cp:coreProperties>
</file>