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D45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<sst xmlns="http://schemas.openxmlformats.org/spreadsheetml/2006/main" count="183" uniqueCount="176">
  <si>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</si>
  <si>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</si>
  <si>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</si>
  <si>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</si>
  <si>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</si>
  <si>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</si>
  <si>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</si>
  <si>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</si>
  <si>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</si>
  <si>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</si>
  <si>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</si>
  <si>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</si>
  <si>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</si>
  <si>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</si>
  <si>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</si>
  <si>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</si>
  <si>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</si>
  <si>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</si>
  <si>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</si>
  <si>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</si>
  <si>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</si>
  <si>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</si>
  <si>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</si>
  <si>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</si>
  <si>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</si>
  <si>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</si>
  <si>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</si>
  <si>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</si>
  <si>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</si>
  <si>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</si>
  <si>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</si>
  <si>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</si>
  <si>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</si>
  <si>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</si>
  <si>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</si>
  <si>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</si>
  <si>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</si>
  <si>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</si>
  <si>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</si>
  <si>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</si>
  <si>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</si>
  <si>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</si>
  <si>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</si>
  <si>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</si>
  <si>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</si>
  <si>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</si>
  <si>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</si>
  <si>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</si>
  <si>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</si>
  <si>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</si>
  <si>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</si>
  <si>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</si>
  <si>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</si>
  <si>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</si>
  <si>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</si>
  <si>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</si>
  <si>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</si>
  <si>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</si>
  <si>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</si>
  <si>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</si>
  <si>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</si>
  <si>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</si>
  <si>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</si>
  <si>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</si>
  <si>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</si>
  <si>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</si>
  <si>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</si>
  <si>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</si>
  <si>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</si>
  <si>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</si>
  <si>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</si>
  <si>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</si>
  <si>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</si>
  <si>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</si>
  <si>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</si>
  <si>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</si>
  <si>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</si>
  <si>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</si>
  <si>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</si>
  <si>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</si>
  <si>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</si>
  <si>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</si>
  <si>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</si>
  <si>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</si>
  <si>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</si>
  <si>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</si>
  <si>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</si>
  <si>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</si>
  <si>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</si>
  <si>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</si>
  <si>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</si>
  <si>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</si>
  <si>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</si>
  <si>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</si>
  <si>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</si>
  <si>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</si>
  <si>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</si>
  <si>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</si>
  <si>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</si>
  <si>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</si>
  <si>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</si>
  <si>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</si>
  <si>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</si>
  <si>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</si>
  <si>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</si>
  <si>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</si>
  <si>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</si>
  <si>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</si>
  <si>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</si>
  <si>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</si>
  <si>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</si>
  <si>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</si>
  <si>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</si>
  <si>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</si>
  <si>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</si>
  <si>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</si>
  <si>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</si>
  <si>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</si>
  <si>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</si>
  <si>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</si>
  <si>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</si>
  <si>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</si>
  <si>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</si>
  <si>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</si>
  <si>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</si>
  <si>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</si>
  <si>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</si>
  <si>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</si>
  <si>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</si>
  <si>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</si>
  <si>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</si>
  <si>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</si>
  <si>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</si>
  <si>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</si>
  <si>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</si>
  <si>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</si>
  <si>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</si>
  <si>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</si>
  <si>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</si>
  <si>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</si>
  <si>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</si>
  <si>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</si>
  <si>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</si>
  <si>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</si>
  <si>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</si>
  <si>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</si>
  <si>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</si>
  <si>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</si>
  <si>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</si>
  <si>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</si>
  <si>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</si>
  <si>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</si>
  <si>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</si>
  <si>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</si>
  <si>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</si>
  <si>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</si>
  <si>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</si>
  <si>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</si>
  <si>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</si>
  <si>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</si>
  <si>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</si>
  <si>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</si>
  <si>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</si>
  <si>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</si>
  <si>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</si>
  <si>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</si>
  <si>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</si>
  <si>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</si>
  <si>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</si>
  <si>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</si>
  <si>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</si>
  <si>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01.01.2025 г.</t>
  </si>
  <si>
    <t>Уточненный план      на  01.01.2025 год</t>
  </si>
  <si>
    <t xml:space="preserve"> план    на 01.01.2025 года</t>
  </si>
  <si>
    <t>Исполнено на     01.01.2025г</t>
  </si>
  <si>
    <t>% исполнения к плану декабря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</si>
</sst>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7" sqref="E7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2667.8</v>
      </c>
      <c r="D6" s="19">
        <v>2667.8</v>
      </c>
      <c r="E6" s="19">
        <v>2723.7</v>
      </c>
      <c r="F6" s="19">
        <f t="shared" ref="F6:G37" si="0">E6/C6*100</f>
        <v>102.0953594722243</v>
      </c>
      <c r="G6" s="20">
        <f t="shared" si="0"/>
        <v>3.8269495266595808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26.1</v>
      </c>
      <c r="D7" s="24">
        <f>SUM(D8:D8)</f>
        <v>26.1</v>
      </c>
      <c r="E7" s="24">
        <v>21.8</v>
      </c>
      <c r="F7" s="24">
        <f t="shared" si="0"/>
        <v>83.524904214559385</v>
      </c>
      <c r="G7" s="25">
        <f t="shared" ref="G7:G13" si="1">E7/D7*100</f>
        <v>83.524904214559385</v>
      </c>
    </row>
    <row r="8" spans="1:7" ht="17.25" customHeight="1" x14ac:dyDescent="0.3">
      <c r="A8" s="26" t="s">
        <v>9</v>
      </c>
      <c r="B8" s="27" t="s">
        <v>10</v>
      </c>
      <c r="C8" s="28">
        <v>26.1</v>
      </c>
      <c r="D8" s="28">
        <v>26.1</v>
      </c>
      <c r="E8" s="28">
        <v>27</v>
      </c>
      <c r="F8" s="28">
        <f t="shared" si="0"/>
        <v>103.44827586206895</v>
      </c>
      <c r="G8" s="29">
        <f t="shared" si="1"/>
        <v>103.44827586206895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592</v>
      </c>
      <c r="E9" s="32">
        <v>635</v>
      </c>
      <c r="F9" s="32">
        <f t="shared" ref="F9" si="2">E9/C9*100</f>
        <v>107.26351351351352</v>
      </c>
      <c r="G9" s="25">
        <f t="shared" ref="G9:G11" si="3">E9/D9*100</f>
        <v>107.26351351351352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592</v>
      </c>
      <c r="E10" s="28">
        <v>635</v>
      </c>
      <c r="F10" s="28">
        <f t="shared" si="0"/>
        <v>107.26351351351352</v>
      </c>
      <c r="G10" s="29">
        <f t="shared" si="1"/>
        <v>107.26351351351352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18.5</v>
      </c>
      <c r="D11" s="32">
        <v>18.5</v>
      </c>
      <c r="E11" s="32">
        <v>18.5</v>
      </c>
      <c r="F11" s="32">
        <f t="shared" si="0"/>
        <v>100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18.5</v>
      </c>
      <c r="D12" s="28">
        <v>18.5</v>
      </c>
      <c r="E12" s="28">
        <v>18.5</v>
      </c>
      <c r="F12" s="28">
        <f t="shared" si="0"/>
        <v>100</v>
      </c>
      <c r="G12" s="29"/>
    </row>
    <row r="13" spans="1:7" ht="15.6" x14ac:dyDescent="0.3">
      <c r="A13" s="30" t="s">
        <v>141</v>
      </c>
      <c r="B13" s="31" t="s">
        <v>146</v>
      </c>
      <c r="C13" s="32">
        <v>100.1</v>
      </c>
      <c r="D13" s="32">
        <v>100.1</v>
      </c>
      <c r="E13" s="32">
        <v>109.5</v>
      </c>
      <c r="F13" s="32">
        <f t="shared" si="0"/>
        <v>109.3906093906094</v>
      </c>
      <c r="G13" s="25">
        <f t="shared" si="1"/>
        <v>109.3906093906094</v>
      </c>
    </row>
    <row r="14" spans="1:7" ht="15.6" x14ac:dyDescent="0.3">
      <c r="A14" s="26" t="s">
        <v>142</v>
      </c>
      <c r="B14" s="27" t="s">
        <v>143</v>
      </c>
      <c r="C14" s="28">
        <v>100.1</v>
      </c>
      <c r="D14" s="28">
        <v>100.1</v>
      </c>
      <c r="E14" s="28">
        <v>109.5</v>
      </c>
      <c r="F14" s="28">
        <f t="shared" si="0"/>
        <v>109.3906093906094</v>
      </c>
      <c r="G14" s="29">
        <f t="shared" ref="G14:G15" si="4">E14/D14*100</f>
        <v>109.3906093906094</v>
      </c>
    </row>
    <row r="15" spans="1:7" ht="15.6" x14ac:dyDescent="0.3">
      <c r="A15" s="30" t="s">
        <v>144</v>
      </c>
      <c r="B15" s="31" t="s">
        <v>145</v>
      </c>
      <c r="C15" s="32">
        <f>C16+C17</f>
        <v>1870</v>
      </c>
      <c r="D15" s="32">
        <f>SUM(D16:D17)</f>
        <v>1870</v>
      </c>
      <c r="E15" s="32">
        <f>E16+E17</f>
        <v>1872.4</v>
      </c>
      <c r="F15" s="32">
        <f t="shared" si="0"/>
        <v>100.1283422459893</v>
      </c>
      <c r="G15" s="25">
        <f t="shared" si="4"/>
        <v>100.1283422459893</v>
      </c>
    </row>
    <row r="16" spans="1:7" ht="15.6" x14ac:dyDescent="0.3">
      <c r="A16" s="26" t="s">
        <v>147</v>
      </c>
      <c r="B16" s="27" t="s">
        <v>149</v>
      </c>
      <c r="C16" s="28">
        <v>1663</v>
      </c>
      <c r="D16" s="28">
        <v>1663</v>
      </c>
      <c r="E16" s="28">
        <v>1663</v>
      </c>
      <c r="F16" s="28">
        <f t="shared" si="0"/>
        <v>100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207</v>
      </c>
      <c r="D17" s="28">
        <v>207</v>
      </c>
      <c r="E17" s="28">
        <v>209.4</v>
      </c>
      <c r="F17" s="28">
        <f t="shared" si="0"/>
        <v>101.15942028985508</v>
      </c>
      <c r="G17" s="29">
        <f t="shared" si="5"/>
        <v>101.15942028985508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61.2</v>
      </c>
      <c r="F19" s="32">
        <f t="shared" si="0"/>
        <v>126.70807453416151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60.2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49.3</v>
      </c>
      <c r="F21" s="28">
        <f t="shared" si="0"/>
        <v>102.0703933747412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0</v>
      </c>
      <c r="D24" s="32">
        <v>0</v>
      </c>
      <c r="E24" s="32">
        <f>E25+E26</f>
        <v>0</v>
      </c>
      <c r="F24" s="32" t="e">
        <f t="shared" si="0"/>
        <v>#DIV/0!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0</v>
      </c>
      <c r="D25" s="28">
        <v>0</v>
      </c>
      <c r="E25" s="28">
        <v>0</v>
      </c>
      <c r="F25" s="32" t="e">
        <f t="shared" si="0"/>
        <v>#DIV/0!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1344.3</v>
      </c>
      <c r="D27" s="19">
        <f>D29+D40+D48+D45</f>
        <v>1344.3</v>
      </c>
      <c r="E27" s="19">
        <f>E29+E40+E48+E45</f>
        <v>1344.3</v>
      </c>
      <c r="F27" s="19">
        <f t="shared" si="0"/>
        <v>100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1344.3</v>
      </c>
      <c r="D28" s="24">
        <f>D29+D40+D45+D48</f>
        <v>1344.3</v>
      </c>
      <c r="E28" s="24">
        <f>E29+E40+E45+E48</f>
        <v>1344.3</v>
      </c>
      <c r="F28" s="24">
        <f t="shared" si="0"/>
        <v>100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700.6</v>
      </c>
      <c r="D29" s="32">
        <f>SUM(D30:D39)</f>
        <v>700.6</v>
      </c>
      <c r="E29" s="32">
        <f>SUM(E30:E39)</f>
        <v>700.6</v>
      </c>
      <c r="F29" s="32">
        <f t="shared" si="0"/>
        <v>100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193.4</v>
      </c>
      <c r="E30" s="35">
        <v>193.4</v>
      </c>
      <c r="F30" s="28">
        <f t="shared" si="0"/>
        <v>100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458</v>
      </c>
      <c r="E38" s="35">
        <v>458</v>
      </c>
      <c r="F38" s="28">
        <f>E38/C38*100</f>
        <v>100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49.2</v>
      </c>
      <c r="D39" s="35">
        <v>49.2</v>
      </c>
      <c r="E39" s="35">
        <v>49.2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</v>
      </c>
      <c r="D40" s="36">
        <v>329</v>
      </c>
      <c r="E40" s="36">
        <v>329</v>
      </c>
      <c r="F40" s="28">
        <f t="shared" ref="F40:F42" si="8">E40/C40*100</f>
        <v>100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</v>
      </c>
      <c r="D41" s="41">
        <v>329</v>
      </c>
      <c r="E41" s="41">
        <v>329</v>
      </c>
      <c r="F41" s="42">
        <f t="shared" si="8"/>
        <v>100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</v>
      </c>
      <c r="D42" s="35">
        <v>329</v>
      </c>
      <c r="E42" s="35">
        <v>329</v>
      </c>
      <c r="F42" s="28">
        <f t="shared" si="8"/>
        <v>100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</v>
      </c>
      <c r="D43" s="35">
        <v>329</v>
      </c>
      <c r="E43" s="35">
        <v>329</v>
      </c>
      <c r="F43" s="28">
        <f t="shared" ref="F43:F44" si="10">E43/C43*100</f>
        <v>100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136.69999999999999</v>
      </c>
      <c r="D45" s="32">
        <f>D47</f>
        <v>136.69999999999999</v>
      </c>
      <c r="E45" s="32">
        <f>E47</f>
        <v>136.69999999999999</v>
      </c>
      <c r="F45" s="32">
        <f>E45/C45*100</f>
        <v>100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136.69999999999999</v>
      </c>
      <c r="D46" s="41">
        <v>136.69999999999999</v>
      </c>
      <c r="E46" s="41">
        <v>136.69999999999999</v>
      </c>
      <c r="F46" s="42">
        <f t="shared" ref="F46:F50" si="12">E46/C46*100</f>
        <v>100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136.69999999999999</v>
      </c>
      <c r="D47" s="35">
        <v>136.69999999999999</v>
      </c>
      <c r="E47" s="35">
        <v>136.69999999999999</v>
      </c>
      <c r="F47" s="28">
        <f t="shared" si="12"/>
        <v>100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178</v>
      </c>
      <c r="E48" s="79">
        <v>178</v>
      </c>
      <c r="F48" s="73">
        <f t="shared" si="12"/>
        <v>100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178</v>
      </c>
      <c r="E49" s="76">
        <v>178</v>
      </c>
      <c r="F49" s="73">
        <f t="shared" si="12"/>
        <v>100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4012.1</v>
      </c>
      <c r="D50" s="46">
        <v>3518.8</v>
      </c>
      <c r="E50" s="46">
        <v>3518.8</v>
      </c>
      <c r="F50" s="46">
        <f t="shared" si="12"/>
        <v>87.704693302759168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3188.1</v>
      </c>
      <c r="D52" s="52">
        <f>SUM(D54:D57)</f>
        <v>2936.2999999999997</v>
      </c>
      <c r="E52" s="52">
        <f>SUM(E54:E57)</f>
        <v>2936.2999999999997</v>
      </c>
      <c r="F52" s="52">
        <f t="shared" ref="F52:F59" si="15">E52/C52*100</f>
        <v>92.101878862018125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3132.5</v>
      </c>
      <c r="D54" s="55">
        <v>2904.7</v>
      </c>
      <c r="E54" s="55">
        <v>2904.7</v>
      </c>
      <c r="F54" s="55">
        <f t="shared" si="15"/>
        <v>92.72785315243415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31.6</v>
      </c>
      <c r="E55" s="55">
        <v>31.6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23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136.69999999999999</v>
      </c>
      <c r="D58" s="52">
        <f>SUM(D59:D59)</f>
        <v>136.69999999999999</v>
      </c>
      <c r="E58" s="52">
        <f>SUM(E59:E59)</f>
        <v>136.69999999999999</v>
      </c>
      <c r="F58" s="52">
        <f t="shared" si="15"/>
        <v>100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136.69999999999999</v>
      </c>
      <c r="D59" s="55">
        <v>136.69999999999999</v>
      </c>
      <c r="E59" s="55">
        <v>136.69999999999999</v>
      </c>
      <c r="F59" s="55">
        <f t="shared" si="15"/>
        <v>100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811.8</v>
      </c>
      <c r="E62" s="52">
        <f>SUM(E63:E65)</f>
        <v>811.8</v>
      </c>
      <c r="F62" s="52">
        <f>E62/C62*100</f>
        <v>86.545842217484008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798.8</v>
      </c>
      <c r="E64" s="55">
        <v>798.8</v>
      </c>
      <c r="F64" s="55">
        <f t="shared" ref="F64:F73" si="17">E64/C64*100</f>
        <v>90.97949886104783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175.8</v>
      </c>
      <c r="D66" s="52">
        <f>SUM(D67:D68)</f>
        <v>83.8</v>
      </c>
      <c r="E66" s="52">
        <f>E67+E68</f>
        <v>83.8</v>
      </c>
      <c r="F66" s="52">
        <f>E66/C66*100</f>
        <v>47.667804323094423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175.8</v>
      </c>
      <c r="D67" s="55">
        <v>83.8</v>
      </c>
      <c r="E67" s="55">
        <v>83.8</v>
      </c>
      <c r="F67" s="55">
        <f t="shared" si="17"/>
        <v>47.667804323094423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980.2</v>
      </c>
      <c r="D69" s="52">
        <f>SUM(D70:D70)</f>
        <v>980.2</v>
      </c>
      <c r="E69" s="52">
        <f>SUM(E70:E70)</f>
        <v>980.2</v>
      </c>
      <c r="F69" s="52">
        <f t="shared" si="17"/>
        <v>100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980.2</v>
      </c>
      <c r="D70" s="55">
        <v>980.2</v>
      </c>
      <c r="E70" s="55">
        <v>980.2</v>
      </c>
      <c r="F70" s="55">
        <f t="shared" si="17"/>
        <v>100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47.4</v>
      </c>
      <c r="E71" s="52">
        <f>SUM(E72:E72)</f>
        <v>47.4</v>
      </c>
      <c r="F71" s="52">
        <f t="shared" si="17"/>
        <v>100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47.4</v>
      </c>
      <c r="E72" s="55">
        <v>47.4</v>
      </c>
      <c r="F72" s="55">
        <f t="shared" si="17"/>
        <v>100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5466.2</v>
      </c>
      <c r="D73" s="52">
        <v>4996.2</v>
      </c>
      <c r="E73" s="52">
        <v>4996.2</v>
      </c>
      <c r="F73" s="52">
        <f t="shared" si="17"/>
        <v>91.401705023599575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-1454.1</v>
      </c>
      <c r="D75" s="52">
        <f>D50-D73</f>
        <v>-1477.3999999999996</v>
      </c>
      <c r="E75" s="52">
        <f>E50-E73</f>
        <v>-1477.3999999999996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1477.4</v>
      </c>
      <c r="E76" s="52">
        <v>1477.4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1477.4</v>
      </c>
      <c r="E77" s="52">
        <v>1477.4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2025-03-11T11:26:51Z</dcterms:modified>
</cp:coreProperties>
</file>