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<sst xmlns="http://schemas.openxmlformats.org/spreadsheetml/2006/main" count="183" uniqueCount="176">
  <si>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</si>
  <si>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</si>
  <si>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</si>
  <si>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</si>
  <si>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</si>
  <si>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</si>
  <si>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</si>
  <si>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</si>
  <si>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</si>
  <si>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</si>
  <si>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</si>
  <si>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</si>
  <si>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</si>
  <si>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</si>
  <si>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</si>
  <si>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</si>
  <si>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</si>
  <si>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</si>
  <si>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</si>
  <si>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</si>
  <si>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</si>
  <si>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</si>
  <si>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</si>
  <si>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</si>
  <si>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</si>
  <si>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</si>
  <si>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</si>
  <si>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</si>
  <si>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</si>
  <si>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</si>
  <si>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</si>
  <si>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</si>
  <si>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</si>
  <si>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</si>
  <si>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</si>
  <si>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</si>
  <si>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</si>
  <si>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</si>
  <si>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</si>
  <si>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</si>
  <si>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</si>
  <si>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</si>
  <si>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</si>
  <si>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</si>
  <si>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</si>
  <si>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</si>
  <si>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</si>
  <si>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</si>
  <si>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</si>
  <si>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</si>
  <si>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</si>
  <si>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</si>
  <si>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</si>
  <si>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</si>
  <si>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</si>
  <si>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</si>
  <si>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</si>
  <si>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</si>
  <si>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</si>
  <si>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</si>
  <si>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</si>
  <si>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</si>
  <si>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</si>
  <si>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</si>
  <si>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</si>
  <si>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</si>
  <si>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</si>
  <si>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</si>
  <si>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</si>
  <si>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</si>
  <si>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</si>
  <si>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</si>
  <si>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</si>
  <si>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</si>
  <si>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</si>
  <si>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</si>
  <si>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</si>
  <si>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</si>
  <si>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</si>
  <si>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</si>
  <si>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</si>
  <si>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</si>
  <si>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</si>
  <si>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</si>
  <si>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</si>
  <si>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</si>
  <si>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</si>
  <si>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</si>
  <si>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</si>
  <si>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</si>
  <si>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</si>
  <si>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</si>
  <si>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</si>
  <si>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</si>
  <si>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</si>
  <si>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</si>
  <si>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</si>
  <si>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</si>
  <si>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</si>
  <si>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</si>
  <si>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</si>
  <si>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</si>
  <si>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</si>
  <si>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</si>
  <si>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</si>
  <si>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</si>
  <si>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</si>
  <si>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</si>
  <si>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</si>
  <si>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</si>
  <si>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</si>
  <si>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</si>
  <si>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</si>
  <si>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</si>
  <si>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</si>
  <si>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</si>
  <si>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</si>
  <si>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</si>
  <si>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</si>
  <si>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</si>
  <si>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</si>
  <si>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</si>
  <si>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</si>
  <si>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</si>
  <si>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</si>
  <si>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</si>
  <si>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</si>
  <si>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</si>
  <si>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</si>
  <si>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</si>
  <si>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</si>
  <si>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</si>
  <si>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</si>
  <si>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</si>
  <si>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</si>
  <si>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</si>
  <si>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</si>
  <si>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</si>
  <si>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</si>
  <si>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</si>
  <si>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</si>
  <si>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</si>
  <si>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</si>
  <si>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</si>
  <si>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</si>
  <si>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</si>
  <si>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</si>
  <si>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</si>
  <si>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</si>
  <si>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</si>
  <si>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</si>
  <si>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</si>
  <si>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</si>
  <si>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</si>
  <si>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</si>
  <si>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</si>
  <si>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</si>
  <si>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</si>
  <si>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</si>
  <si>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</si>
  <si>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</si>
  <si>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</si>
  <si>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</si>
  <si>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</si>
  <si>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</si>
  <si>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</si>
  <si>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</si>
  <si>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</si>
  <si>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</si>
  <si>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</si>
  <si>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</si>
  <si>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01.02.2025 г.</t>
  </si>
  <si>
    <t xml:space="preserve"> план    на 01.02.2025 года</t>
  </si>
  <si>
    <t>Исполнено на     01.02.2025г</t>
  </si>
  <si>
    <t>% исполнения к плану января 2025 года</t>
  </si>
  <si>
    <t>Уточненный план      на  01.02.2025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</si>
</sst>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8" sqref="E78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175</v>
      </c>
      <c r="D5" s="15" t="s">
        <v>172</v>
      </c>
      <c r="E5" s="15" t="s">
        <v>173</v>
      </c>
      <c r="F5" s="14" t="s">
        <v>4</v>
      </c>
      <c r="G5" s="16" t="s">
        <v>174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v>3095.2</v>
      </c>
      <c r="D6" s="19">
        <v>63.9</v>
      </c>
      <c r="E6" s="19">
        <v>63.9</v>
      </c>
      <c r="F6" s="19">
        <f t="shared" ref="F6:G37" si="0">E6/C6*100</f>
        <v>2.0644869475316621</v>
      </c>
      <c r="G6" s="20">
        <f t="shared" si="0"/>
        <v>3.2308089945722407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60.8</v>
      </c>
      <c r="D7" s="24">
        <f>SUM(D8:D8)</f>
        <v>1</v>
      </c>
      <c r="E7" s="24">
        <v>1</v>
      </c>
      <c r="F7" s="24">
        <f t="shared" si="0"/>
        <v>1.6447368421052631</v>
      </c>
      <c r="G7" s="25">
        <f t="shared" ref="G7:G13" si="1">E7/D7*100</f>
        <v>100</v>
      </c>
    </row>
    <row r="8" spans="1:7" ht="17.25" customHeight="1" x14ac:dyDescent="0.3">
      <c r="A8" s="26" t="s">
        <v>9</v>
      </c>
      <c r="B8" s="27" t="s">
        <v>10</v>
      </c>
      <c r="C8" s="28">
        <v>60.8</v>
      </c>
      <c r="D8" s="28">
        <v>1</v>
      </c>
      <c r="E8" s="28">
        <v>1</v>
      </c>
      <c r="F8" s="28">
        <f t="shared" si="0"/>
        <v>1.6447368421052631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632.1</v>
      </c>
      <c r="D9" s="32">
        <v>55</v>
      </c>
      <c r="E9" s="32">
        <v>55</v>
      </c>
      <c r="F9" s="32">
        <f t="shared" ref="F9" si="2">E9/C9*100</f>
        <v>8.7011548805568726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632.1</v>
      </c>
      <c r="D10" s="28">
        <v>55</v>
      </c>
      <c r="E10" s="28">
        <v>55</v>
      </c>
      <c r="F10" s="28">
        <f t="shared" si="0"/>
        <v>8.7011548805568726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0</v>
      </c>
      <c r="D11" s="32">
        <v>0</v>
      </c>
      <c r="E11" s="32">
        <v>0</v>
      </c>
      <c r="F11" s="32" t="e">
        <f t="shared" si="0"/>
        <v>#DIV/0!</v>
      </c>
      <c r="G11" s="25" t="e">
        <f t="shared" si="3"/>
        <v>#DIV/0!</v>
      </c>
    </row>
    <row r="12" spans="1:7" ht="15.6" x14ac:dyDescent="0.3">
      <c r="A12" s="26" t="s">
        <v>14</v>
      </c>
      <c r="B12" s="27" t="s">
        <v>15</v>
      </c>
      <c r="C12" s="28">
        <v>0</v>
      </c>
      <c r="D12" s="28">
        <v>0</v>
      </c>
      <c r="E12" s="28">
        <v>0</v>
      </c>
      <c r="F12" s="28" t="e">
        <f t="shared" si="0"/>
        <v>#DIV/0!</v>
      </c>
      <c r="G12" s="29"/>
    </row>
    <row r="13" spans="1:7" ht="15.6" x14ac:dyDescent="0.3">
      <c r="A13" s="30" t="s">
        <v>141</v>
      </c>
      <c r="B13" s="31" t="s">
        <v>146</v>
      </c>
      <c r="C13" s="32">
        <v>25</v>
      </c>
      <c r="D13" s="32">
        <v>4.8</v>
      </c>
      <c r="E13" s="32">
        <v>4.8</v>
      </c>
      <c r="F13" s="32">
        <f t="shared" si="0"/>
        <v>19.2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25</v>
      </c>
      <c r="D14" s="28">
        <v>4.8</v>
      </c>
      <c r="E14" s="28">
        <v>4.8</v>
      </c>
      <c r="F14" s="28">
        <f t="shared" si="0"/>
        <v>19.2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1547</v>
      </c>
      <c r="D15" s="32">
        <f>SUM(D16:D17)</f>
        <v>2</v>
      </c>
      <c r="E15" s="32">
        <f>E16+E17</f>
        <v>2</v>
      </c>
      <c r="F15" s="32">
        <f t="shared" si="0"/>
        <v>0.12928248222365868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1333</v>
      </c>
      <c r="D16" s="28">
        <v>0</v>
      </c>
      <c r="E16" s="28">
        <v>0</v>
      </c>
      <c r="F16" s="28">
        <f t="shared" si="0"/>
        <v>0</v>
      </c>
      <c r="G16" s="29" t="e">
        <f t="shared" ref="G16:G18" si="5">E16/D16*100</f>
        <v>#DIV/0!</v>
      </c>
    </row>
    <row r="17" spans="1:7" ht="15.6" x14ac:dyDescent="0.3">
      <c r="A17" s="26" t="s">
        <v>148</v>
      </c>
      <c r="B17" s="27" t="s">
        <v>150</v>
      </c>
      <c r="C17" s="28">
        <v>214</v>
      </c>
      <c r="D17" s="28">
        <v>2</v>
      </c>
      <c r="E17" s="28">
        <v>2</v>
      </c>
      <c r="F17" s="28">
        <f t="shared" si="0"/>
        <v>0.93457943925233633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50.3</v>
      </c>
      <c r="D18" s="32">
        <v>1</v>
      </c>
      <c r="E18" s="32">
        <v>1</v>
      </c>
      <c r="F18" s="32">
        <f t="shared" si="0"/>
        <v>1.9880715705765408</v>
      </c>
      <c r="G18" s="25">
        <f t="shared" si="5"/>
        <v>100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50.3</v>
      </c>
      <c r="D19" s="32">
        <v>1</v>
      </c>
      <c r="E19" s="32">
        <v>1</v>
      </c>
      <c r="F19" s="32">
        <f t="shared" si="0"/>
        <v>1.9880715705765408</v>
      </c>
      <c r="G19" s="25">
        <f t="shared" ref="G19:G26" si="6">E19/D19*100</f>
        <v>100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1</v>
      </c>
      <c r="E20" s="32">
        <v>1</v>
      </c>
      <c r="F20" s="32" t="e">
        <f t="shared" si="0"/>
        <v>#DIV/0!</v>
      </c>
      <c r="G20" s="25">
        <f t="shared" si="6"/>
        <v>100</v>
      </c>
    </row>
    <row r="21" spans="1:7" ht="90.75" customHeight="1" x14ac:dyDescent="0.3">
      <c r="A21" s="39" t="s">
        <v>158</v>
      </c>
      <c r="B21" s="27" t="s">
        <v>133</v>
      </c>
      <c r="C21" s="28">
        <v>50.3</v>
      </c>
      <c r="D21" s="28">
        <v>1</v>
      </c>
      <c r="E21" s="28">
        <v>1</v>
      </c>
      <c r="F21" s="28">
        <f t="shared" si="0"/>
        <v>1.9880715705765408</v>
      </c>
      <c r="G21" s="29">
        <f t="shared" si="6"/>
        <v>100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v>1382.9</v>
      </c>
      <c r="D27" s="19">
        <f>D29+D40+D48+D45</f>
        <v>95.8</v>
      </c>
      <c r="E27" s="19">
        <f>E29+E40+E48+E45</f>
        <v>95.8</v>
      </c>
      <c r="F27" s="19">
        <f t="shared" si="0"/>
        <v>6.9274712560561129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1382.9</v>
      </c>
      <c r="D28" s="24">
        <f>D29+D40+D45+D48</f>
        <v>95.8</v>
      </c>
      <c r="E28" s="24">
        <f>E29+E40+E45+E48</f>
        <v>95.8</v>
      </c>
      <c r="F28" s="24">
        <f t="shared" si="0"/>
        <v>6.9274712560561129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684.9</v>
      </c>
      <c r="D29" s="32">
        <f>SUM(D30:D39)</f>
        <v>44.7</v>
      </c>
      <c r="E29" s="32">
        <f>SUM(E30:E39)</f>
        <v>44.7</v>
      </c>
      <c r="F29" s="32">
        <f t="shared" si="0"/>
        <v>6.5265002190100754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194.4</v>
      </c>
      <c r="D30" s="35">
        <v>16.2</v>
      </c>
      <c r="E30" s="35">
        <v>16.2</v>
      </c>
      <c r="F30" s="28">
        <f t="shared" si="0"/>
        <v>8.3333333333333321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490.5</v>
      </c>
      <c r="D38" s="35">
        <v>28.5</v>
      </c>
      <c r="E38" s="35">
        <v>28.5</v>
      </c>
      <c r="F38" s="28">
        <f>E38/C38*100</f>
        <v>5.81039755351682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329.1</v>
      </c>
      <c r="D40" s="36">
        <f>D41</f>
        <v>27.4</v>
      </c>
      <c r="E40" s="36">
        <f>E41</f>
        <v>27.4</v>
      </c>
      <c r="F40" s="28">
        <f t="shared" ref="F40:F42" si="8">E40/C40*100</f>
        <v>8.3257368580978408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329.1</v>
      </c>
      <c r="D41" s="41">
        <v>27.4</v>
      </c>
      <c r="E41" s="41">
        <v>27.4</v>
      </c>
      <c r="F41" s="42">
        <f t="shared" si="8"/>
        <v>8.3257368580978408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329.1</v>
      </c>
      <c r="D42" s="35">
        <v>27.4</v>
      </c>
      <c r="E42" s="35">
        <v>27.4</v>
      </c>
      <c r="F42" s="28">
        <f t="shared" si="8"/>
        <v>8.3257368580978408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329.1</v>
      </c>
      <c r="D43" s="35">
        <v>27.4</v>
      </c>
      <c r="E43" s="35">
        <v>27.4</v>
      </c>
      <c r="F43" s="28">
        <f t="shared" ref="F43:F44" si="10">E43/C43*100</f>
        <v>8.3257368580978408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162.4</v>
      </c>
      <c r="D45" s="32">
        <f>D47</f>
        <v>11.7</v>
      </c>
      <c r="E45" s="32">
        <f>E47</f>
        <v>11.7</v>
      </c>
      <c r="F45" s="32">
        <f>E45/C45*100</f>
        <v>7.2044334975369457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162.4</v>
      </c>
      <c r="D46" s="41">
        <v>11.7</v>
      </c>
      <c r="E46" s="41">
        <v>11.7</v>
      </c>
      <c r="F46" s="42">
        <f t="shared" ref="F46:F50" si="12">E46/C46*100</f>
        <v>7.2044334975369457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162.4</v>
      </c>
      <c r="D47" s="35">
        <v>11.7</v>
      </c>
      <c r="E47" s="35">
        <v>11.7</v>
      </c>
      <c r="F47" s="28">
        <f t="shared" si="12"/>
        <v>7.2044334975369457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206.5</v>
      </c>
      <c r="D48" s="79">
        <v>12</v>
      </c>
      <c r="E48" s="79">
        <v>12</v>
      </c>
      <c r="F48" s="73">
        <f t="shared" si="12"/>
        <v>5.8111380145278453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206.5</v>
      </c>
      <c r="D49" s="76">
        <v>12</v>
      </c>
      <c r="E49" s="76">
        <v>12</v>
      </c>
      <c r="F49" s="73">
        <f t="shared" si="12"/>
        <v>5.8111380145278453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4478.1000000000004</v>
      </c>
      <c r="D50" s="46">
        <v>159.69999999999999</v>
      </c>
      <c r="E50" s="46">
        <v>159.69999999999999</v>
      </c>
      <c r="F50" s="46">
        <f t="shared" si="12"/>
        <v>3.5662446126705514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2762.9</v>
      </c>
      <c r="D52" s="52">
        <f>SUM(D54:D57)</f>
        <v>107.8</v>
      </c>
      <c r="E52" s="52">
        <f>SUM(E54:E57)</f>
        <v>107.8</v>
      </c>
      <c r="F52" s="52">
        <f t="shared" ref="F52:F59" si="15">E52/C52*100</f>
        <v>3.9016974917658978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2748.9</v>
      </c>
      <c r="D54" s="55">
        <v>107.8</v>
      </c>
      <c r="E54" s="55">
        <v>107.8</v>
      </c>
      <c r="F54" s="55">
        <f t="shared" si="15"/>
        <v>3.9215686274509802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0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13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162.4</v>
      </c>
      <c r="D58" s="52">
        <f>SUM(D59:D59)</f>
        <v>11.7</v>
      </c>
      <c r="E58" s="52">
        <f>SUM(E59:E59)</f>
        <v>11.7</v>
      </c>
      <c r="F58" s="52">
        <f t="shared" si="15"/>
        <v>7.2044334975369457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162.4</v>
      </c>
      <c r="D59" s="55">
        <v>11.7</v>
      </c>
      <c r="E59" s="55">
        <v>11.7</v>
      </c>
      <c r="F59" s="55">
        <f t="shared" si="15"/>
        <v>7.2044334975369457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632.1</v>
      </c>
      <c r="D62" s="52">
        <f>SUM(D63:D65)</f>
        <v>158.6</v>
      </c>
      <c r="E62" s="52">
        <f>SUM(E63:E65)</f>
        <v>158.6</v>
      </c>
      <c r="F62" s="52">
        <f>E62/C62*100</f>
        <v>25.090966619205819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632.1</v>
      </c>
      <c r="D64" s="55">
        <v>145.6</v>
      </c>
      <c r="E64" s="55">
        <v>145.6</v>
      </c>
      <c r="F64" s="55">
        <f t="shared" ref="F64:F73" si="17">E64/C64*100</f>
        <v>23.034330011074193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0</v>
      </c>
      <c r="D65" s="55">
        <v>13</v>
      </c>
      <c r="E65" s="55">
        <v>13</v>
      </c>
      <c r="F65" s="55" t="e">
        <f t="shared" si="17"/>
        <v>#DIV/0!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2">
        <f>E67+E68</f>
        <v>0</v>
      </c>
      <c r="F66" s="52" t="e">
        <f>E66/C66*100</f>
        <v>#DIV/0!</v>
      </c>
      <c r="G66" s="52" t="e">
        <f>E66/D66*100</f>
        <v>#DIV/0!</v>
      </c>
    </row>
    <row r="67" spans="1:7" ht="15.6" x14ac:dyDescent="0.2">
      <c r="A67" s="53" t="s">
        <v>69</v>
      </c>
      <c r="B67" s="54" t="s">
        <v>151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1058.2</v>
      </c>
      <c r="D69" s="52">
        <f>SUM(D70:D70)</f>
        <v>58.2</v>
      </c>
      <c r="E69" s="52">
        <f>SUM(E70:E70)</f>
        <v>58.2</v>
      </c>
      <c r="F69" s="52">
        <f t="shared" si="17"/>
        <v>5.4999054999055002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1058.2</v>
      </c>
      <c r="D70" s="55">
        <v>58.2</v>
      </c>
      <c r="E70" s="55">
        <v>58.2</v>
      </c>
      <c r="F70" s="55">
        <f t="shared" si="17"/>
        <v>5.4999054999055002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3.9</v>
      </c>
      <c r="E71" s="52">
        <f>SUM(E72:E72)</f>
        <v>3.9</v>
      </c>
      <c r="F71" s="52">
        <f t="shared" si="17"/>
        <v>8.2278481012658222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3.9</v>
      </c>
      <c r="E72" s="55">
        <v>3.9</v>
      </c>
      <c r="F72" s="55">
        <f t="shared" si="17"/>
        <v>8.2278481012658222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4667</v>
      </c>
      <c r="D73" s="52">
        <v>327.2</v>
      </c>
      <c r="E73" s="52">
        <v>327.2</v>
      </c>
      <c r="F73" s="52">
        <f t="shared" si="17"/>
        <v>7.0109277908720804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-188.89999999999964</v>
      </c>
      <c r="D75" s="52">
        <f>D50-D73</f>
        <v>-167.5</v>
      </c>
      <c r="E75" s="52">
        <f>E50-E73</f>
        <v>-167.5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188.9</v>
      </c>
      <c r="D76" s="52">
        <v>167.5</v>
      </c>
      <c r="E76" s="52">
        <v>167.5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188.9</v>
      </c>
      <c r="D77" s="52">
        <v>167.5</v>
      </c>
      <c r="E77" s="52">
        <v>167.5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2025-03-11T13:09:03Z</cp:lastPrinted>
  <dcterms:created xsi:type="dcterms:W3CDTF">2017-12-08T11:16:10Z</dcterms:created>
  <dcterms:modified xsi:type="dcterms:W3CDTF">2025-03-11T13:26:26Z</dcterms:modified>
</cp:coreProperties>
</file>