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на 01.03.2026" sheetId="1" r:id="rId1"/>
  </sheets>
  <definedNames>
    <definedName name="Excel_BuiltIn__FilterDatabase" localSheetId="0">'на 01.03.2026'!$A$5:$E$5</definedName>
    <definedName name="_xlnm.Print_Titles" localSheetId="0">'на 01.03.2026'!$5:$5</definedName>
  </definedNames>
  <calcPr calcId="124519"/>
</workbook>
</file>

<file path=xl/calcChain.xml><?xml version="1.0" encoding="utf-8"?>
<calcChain xmlns="http://schemas.openxmlformats.org/spreadsheetml/2006/main">
  <c r="D17" i="1"/>
  <c r="E17"/>
  <c r="C20"/>
  <c r="D10"/>
  <c r="E24" l="1"/>
  <c r="D24"/>
  <c r="C24"/>
  <c r="C40"/>
  <c r="E10"/>
  <c r="E20"/>
  <c r="D20"/>
  <c r="E7"/>
  <c r="E57"/>
  <c r="C37"/>
  <c r="C35" s="1"/>
  <c r="C36"/>
  <c r="D7"/>
  <c r="E37"/>
  <c r="D37"/>
  <c r="D35" s="1"/>
  <c r="D40"/>
  <c r="D39" s="1"/>
  <c r="G10"/>
  <c r="C10"/>
  <c r="F10" l="1"/>
  <c r="D42"/>
  <c r="E42"/>
  <c r="C42"/>
  <c r="C12" l="1"/>
  <c r="D59"/>
  <c r="E63" l="1"/>
  <c r="D63"/>
  <c r="C63"/>
  <c r="E40" l="1"/>
  <c r="E39" s="1"/>
  <c r="G43"/>
  <c r="F43"/>
  <c r="D55"/>
  <c r="F14"/>
  <c r="C39"/>
  <c r="C22" s="1"/>
  <c r="F41"/>
  <c r="G41"/>
  <c r="F42" l="1"/>
  <c r="G42"/>
  <c r="F20"/>
  <c r="G20"/>
  <c r="G19"/>
  <c r="E36"/>
  <c r="E35" s="1"/>
  <c r="D36"/>
  <c r="G38"/>
  <c r="F38"/>
  <c r="D16"/>
  <c r="C17"/>
  <c r="C16" s="1"/>
  <c r="C6" s="1"/>
  <c r="D47"/>
  <c r="E23" l="1"/>
  <c r="E22" s="1"/>
  <c r="G37"/>
  <c r="G35"/>
  <c r="F36"/>
  <c r="G36"/>
  <c r="F37"/>
  <c r="E16"/>
  <c r="D12"/>
  <c r="F33" l="1"/>
  <c r="C57"/>
  <c r="C55"/>
  <c r="C47"/>
  <c r="C59"/>
  <c r="D74"/>
  <c r="C74"/>
  <c r="C72"/>
  <c r="D66"/>
  <c r="C66"/>
  <c r="E55"/>
  <c r="G55" s="1"/>
  <c r="G26"/>
  <c r="G28"/>
  <c r="G29"/>
  <c r="G30"/>
  <c r="G32"/>
  <c r="G33"/>
  <c r="F26"/>
  <c r="F28"/>
  <c r="F29"/>
  <c r="F30"/>
  <c r="F32"/>
  <c r="C7"/>
  <c r="C45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5"/>
  <c r="F40"/>
  <c r="E47"/>
  <c r="F49"/>
  <c r="G49"/>
  <c r="F53"/>
  <c r="F54"/>
  <c r="F56"/>
  <c r="G56"/>
  <c r="D57"/>
  <c r="F58"/>
  <c r="E59"/>
  <c r="F61"/>
  <c r="F63"/>
  <c r="E66"/>
  <c r="D72"/>
  <c r="E72"/>
  <c r="F73"/>
  <c r="G73"/>
  <c r="E74"/>
  <c r="F75"/>
  <c r="F17"/>
  <c r="E76" l="1"/>
  <c r="D76"/>
  <c r="C76"/>
  <c r="G12"/>
  <c r="F74"/>
  <c r="F57"/>
  <c r="F12"/>
  <c r="F7"/>
  <c r="F72"/>
  <c r="G7"/>
  <c r="F24"/>
  <c r="F16"/>
  <c r="F11"/>
  <c r="D6" s="1"/>
  <c r="F55"/>
  <c r="F27"/>
  <c r="G27"/>
  <c r="G16"/>
  <c r="G31"/>
  <c r="G24"/>
  <c r="F31"/>
  <c r="F59"/>
  <c r="F47"/>
  <c r="G72"/>
  <c r="G47"/>
  <c r="F39"/>
  <c r="E45" l="1"/>
  <c r="E78" s="1"/>
  <c r="F6"/>
  <c r="G6"/>
  <c r="G76"/>
  <c r="F76"/>
  <c r="F23"/>
  <c r="F22" l="1"/>
  <c r="C78" l="1"/>
  <c r="F45"/>
  <c r="G40"/>
  <c r="G39"/>
  <c r="D23" l="1"/>
  <c r="D22" l="1"/>
  <c r="G23"/>
  <c r="G22" l="1"/>
  <c r="D45"/>
  <c r="D78" s="1"/>
  <c r="G45" l="1"/>
</calcChain>
</file>

<file path=xl/sharedStrings.xml><?xml version="1.0" encoding="utf-8"?>
<sst xmlns="http://schemas.openxmlformats.org/spreadsheetml/2006/main" count="189" uniqueCount="184">
  <si>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</si>
  <si>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</si>
  <si>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</si>
  <si>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</si>
  <si>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</si>
  <si>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</si>
  <si>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</si>
  <si>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</si>
  <si>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</si>
  <si>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</si>
  <si>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</si>
  <si>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</si>
  <si>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</si>
  <si>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</si>
  <si>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</si>
  <si>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</si>
  <si>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</si>
  <si>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</si>
  <si>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</si>
  <si>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</si>
  <si>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</si>
  <si>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</si>
  <si>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</si>
  <si>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</si>
  <si>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</si>
  <si>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</si>
  <si>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</si>
  <si>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</si>
  <si>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</si>
  <si>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</si>
  <si>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</si>
  <si>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</si>
  <si>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</si>
  <si>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</si>
  <si>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</si>
  <si>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</si>
  <si>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</si>
  <si>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</si>
  <si>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</si>
  <si>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</si>
  <si>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</si>
  <si>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</si>
  <si>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</si>
  <si>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</si>
  <si>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</si>
  <si>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</si>
  <si>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</si>
  <si>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</si>
  <si>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</si>
  <si>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</si>
  <si>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</si>
  <si>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</si>
  <si>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</si>
  <si>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</si>
  <si>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</si>
  <si>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</si>
  <si>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</si>
  <si>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</si>
  <si>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</si>
  <si>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</si>
  <si>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</si>
  <si>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</si>
  <si>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</si>
  <si>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</si>
  <si>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</si>
  <si>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</si>
  <si>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</si>
  <si>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</si>
  <si>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</si>
  <si>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</si>
  <si>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</si>
  <si>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</si>
  <si>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</si>
  <si>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</si>
  <si>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</si>
  <si>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</si>
  <si>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</si>
  <si>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</si>
  <si>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</si>
  <si>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</si>
  <si>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</si>
  <si>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</si>
  <si>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</si>
  <si>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</si>
  <si>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</si>
  <si>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</si>
  <si>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</si>
  <si>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</si>
  <si>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</si>
  <si>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</si>
  <si>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</si>
  <si>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</si>
  <si>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</si>
  <si>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</si>
  <si>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</si>
  <si>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</si>
  <si>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</si>
  <si>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</si>
  <si>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</si>
  <si>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</si>
  <si>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</si>
  <si>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</si>
  <si>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</si>
  <si>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</si>
  <si>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</si>
  <si>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</si>
  <si>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</si>
  <si>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</si>
  <si>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</si>
  <si>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</si>
  <si>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</si>
  <si>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</si>
  <si>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</si>
  <si>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</si>
  <si>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</si>
  <si>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</si>
  <si>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</si>
  <si>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</si>
  <si>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</si>
  <si>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</si>
  <si>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</si>
  <si>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</si>
  <si>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</si>
  <si>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</si>
  <si>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</si>
  <si>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</si>
  <si>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</si>
  <si>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</si>
  <si>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</si>
  <si>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</si>
  <si>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</si>
  <si>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</si>
  <si>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</si>
  <si>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</si>
  <si>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</si>
  <si>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</si>
  <si>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</si>
  <si>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</si>
  <si>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</si>
  <si>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</si>
  <si>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</si>
  <si>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</si>
  <si>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</si>
  <si>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</si>
  <si>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</si>
  <si>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</si>
  <si>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</si>
  <si>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</si>
  <si>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</si>
  <si>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</si>
  <si>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</si>
  <si>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</si>
  <si>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</si>
  <si>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</si>
  <si>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</si>
  <si>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</si>
  <si>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</si>
  <si>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</si>
  <si>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</si>
  <si>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</si>
  <si>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</si>
  <si>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</si>
  <si>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</si>
  <si>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</si>
  <si>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</si>
  <si>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</si>
  <si>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</si>
  <si>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</si>
  <si>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</si>
  <si>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</si>
  <si>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</si>
  <si>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</si>
  <si>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</si>
  <si>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</si>
  <si>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</si>
  <si>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</si>
  <si>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</si>
  <si>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000 2 02 19999 10 0000 150</t>
  </si>
  <si>
    <t>Прочие дотации</t>
  </si>
  <si>
    <t>об исполнении  бюджета  Майского сельсовета Малосердобинского  района  на  01.03.2026 г.</t>
  </si>
  <si>
    <t>Уточненный план на 01.03.2026 год</t>
  </si>
  <si>
    <t xml:space="preserve"> План на 01.03.2026 года</t>
  </si>
  <si>
    <t>Исполнено на 01.03.2026г</t>
  </si>
  <si>
    <t>% исполнения к плану февраля 2026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</si>
</sst>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view="pageBreakPreview" topLeftCell="A69" zoomScale="110" zoomScaleNormal="90" zoomScaleSheetLayoutView="110" workbookViewId="0">
      <selection activeCell="E80" sqref="E80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179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180</v>
      </c>
      <c r="D5" s="14" t="s">
        <v>181</v>
      </c>
      <c r="E5" s="14" t="s">
        <v>182</v>
      </c>
      <c r="F5" s="13" t="s">
        <v>4</v>
      </c>
      <c r="G5" s="15" t="s">
        <v>183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3606.2000000000003</v>
      </c>
      <c r="D6" s="18">
        <f>SUM(D7+D9+D10+D12+D16)</f>
        <v>148.4</v>
      </c>
      <c r="E6" s="18">
        <f>SUM(E7+E9+E10+E12+E16)</f>
        <v>148.4</v>
      </c>
      <c r="F6" s="18">
        <f t="shared" ref="F6:F32" si="0">E6/C6*100</f>
        <v>4.1151350451999331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38.9</v>
      </c>
      <c r="D7" s="23">
        <f>SUM(D8:D8)</f>
        <v>8</v>
      </c>
      <c r="E7" s="23">
        <f>SUM(E8)</f>
        <v>8</v>
      </c>
      <c r="F7" s="23">
        <f t="shared" si="0"/>
        <v>20.565552699228792</v>
      </c>
      <c r="G7" s="24">
        <f t="shared" si="1"/>
        <v>100</v>
      </c>
    </row>
    <row r="8" spans="1:7" ht="19.2" customHeight="1">
      <c r="A8" s="25" t="s">
        <v>9</v>
      </c>
      <c r="B8" s="26" t="s">
        <v>10</v>
      </c>
      <c r="C8" s="27">
        <v>38.9</v>
      </c>
      <c r="D8" s="27">
        <v>8</v>
      </c>
      <c r="E8" s="27">
        <v>8</v>
      </c>
      <c r="F8" s="27">
        <f t="shared" si="0"/>
        <v>20.565552699228792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1197.2</v>
      </c>
      <c r="D9" s="31">
        <v>93.5</v>
      </c>
      <c r="E9" s="31">
        <v>93.5</v>
      </c>
      <c r="F9" s="31">
        <f t="shared" si="0"/>
        <v>7.8098897427330431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622</v>
      </c>
      <c r="D10" s="31">
        <f>SUM(D11)</f>
        <v>0</v>
      </c>
      <c r="E10" s="31">
        <f>SUM(E11)</f>
        <v>0</v>
      </c>
      <c r="F10" s="31">
        <f>E10/C10*100</f>
        <v>0</v>
      </c>
      <c r="G10" s="24">
        <f>SUM(G11)</f>
        <v>0</v>
      </c>
    </row>
    <row r="11" spans="1:7" ht="23.4" customHeight="1">
      <c r="A11" s="25" t="s">
        <v>15</v>
      </c>
      <c r="B11" s="26" t="s">
        <v>156</v>
      </c>
      <c r="C11" s="27">
        <v>622</v>
      </c>
      <c r="D11" s="27">
        <v>0</v>
      </c>
      <c r="E11" s="27">
        <v>0</v>
      </c>
      <c r="F11" s="27">
        <f>SUM(F10)</f>
        <v>0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1510</v>
      </c>
      <c r="D12" s="31">
        <f>(D13+D14+D15)</f>
        <v>17.5</v>
      </c>
      <c r="E12" s="31">
        <f>(E13+E14+E15)</f>
        <v>17.5</v>
      </c>
      <c r="F12" s="31">
        <f t="shared" si="0"/>
        <v>1.1589403973509933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148</v>
      </c>
      <c r="D13" s="27">
        <v>2.6</v>
      </c>
      <c r="E13" s="27">
        <v>2.6</v>
      </c>
      <c r="F13" s="27">
        <f t="shared" si="0"/>
        <v>1.7567567567567568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1005</v>
      </c>
      <c r="D14" s="27">
        <v>0</v>
      </c>
      <c r="E14" s="27">
        <v>0</v>
      </c>
      <c r="F14" s="27">
        <f t="shared" si="0"/>
        <v>0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357</v>
      </c>
      <c r="D15" s="27">
        <v>14.9</v>
      </c>
      <c r="E15" s="27">
        <v>14.9</v>
      </c>
      <c r="F15" s="27">
        <f t="shared" si="0"/>
        <v>4.1736694677871151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238.1</v>
      </c>
      <c r="D16" s="31">
        <f>SUM(D17+D20)</f>
        <v>29.4</v>
      </c>
      <c r="E16" s="31">
        <f>SUM(E17+E20)</f>
        <v>29.4</v>
      </c>
      <c r="F16" s="31">
        <f t="shared" si="0"/>
        <v>12.3477530449391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108.5</v>
      </c>
      <c r="D17" s="31">
        <f>SUM(D18:D19)</f>
        <v>2.4</v>
      </c>
      <c r="E17" s="31">
        <f>SUM(E18:E19)</f>
        <v>2.4</v>
      </c>
      <c r="F17" s="31">
        <f t="shared" si="0"/>
        <v>2.2119815668202767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94.1</v>
      </c>
      <c r="D18" s="27">
        <v>0</v>
      </c>
      <c r="E18" s="27">
        <v>0</v>
      </c>
      <c r="F18" s="27">
        <f t="shared" si="0"/>
        <v>0</v>
      </c>
      <c r="G18" s="28" t="e">
        <f t="shared" si="2"/>
        <v>#DIV/0!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2.4</v>
      </c>
      <c r="E19" s="27">
        <v>2.4</v>
      </c>
      <c r="F19" s="27">
        <f t="shared" si="0"/>
        <v>16.666666666666664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SUM(C21)</f>
        <v>129.6</v>
      </c>
      <c r="D20" s="41">
        <f>SUM(D21)</f>
        <v>27</v>
      </c>
      <c r="E20" s="41">
        <f>SUM(E21)</f>
        <v>27</v>
      </c>
      <c r="F20" s="41">
        <f t="shared" si="0"/>
        <v>20.833333333333336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129.6</v>
      </c>
      <c r="D21" s="27">
        <v>27</v>
      </c>
      <c r="E21" s="27">
        <v>27</v>
      </c>
      <c r="F21" s="27">
        <f t="shared" si="0"/>
        <v>20.833333333333336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SUM(C42+C39+C35+C24)</f>
        <v>2032.6</v>
      </c>
      <c r="D22" s="18">
        <f>D23+D44</f>
        <v>327.00000000000006</v>
      </c>
      <c r="E22" s="18">
        <f>E23+E44</f>
        <v>327.00000000000006</v>
      </c>
      <c r="F22" s="18">
        <f t="shared" si="0"/>
        <v>16.087769359441115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D24+D35+D39+D42</f>
        <v>327.00000000000006</v>
      </c>
      <c r="E23" s="23">
        <f>E24+E35+E39+E42</f>
        <v>327.00000000000006</v>
      </c>
      <c r="F23" s="23">
        <f t="shared" si="0"/>
        <v>18.96421736356783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SUM(C25:C34)</f>
        <v>1040.5</v>
      </c>
      <c r="D24" s="31">
        <f>SUM(D25:D34)</f>
        <v>173.4</v>
      </c>
      <c r="E24" s="31">
        <f>SUM(E25:E34)</f>
        <v>173.4</v>
      </c>
      <c r="F24" s="31">
        <f t="shared" si="0"/>
        <v>16.665064872657375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266.39999999999998</v>
      </c>
      <c r="D25" s="34">
        <v>44.4</v>
      </c>
      <c r="E25" s="34">
        <v>44.4</v>
      </c>
      <c r="F25" s="27">
        <f t="shared" si="0"/>
        <v>16.666666666666668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774.1</v>
      </c>
      <c r="D33" s="34">
        <v>129</v>
      </c>
      <c r="E33" s="34">
        <v>129</v>
      </c>
      <c r="F33" s="27">
        <f>E33/C33*100</f>
        <v>16.664513628730138</v>
      </c>
      <c r="G33" s="28">
        <f>E33/D33*100</f>
        <v>100</v>
      </c>
    </row>
    <row r="34" spans="1:7" ht="18.75" customHeight="1">
      <c r="A34" s="25" t="s">
        <v>178</v>
      </c>
      <c r="B34" s="26" t="s">
        <v>177</v>
      </c>
      <c r="C34" s="34">
        <v>0</v>
      </c>
      <c r="D34" s="34">
        <v>0</v>
      </c>
      <c r="E34" s="34">
        <v>0</v>
      </c>
      <c r="F34" s="27">
        <v>0</v>
      </c>
      <c r="G34" s="28">
        <v>0</v>
      </c>
    </row>
    <row r="35" spans="1:7" ht="31.2">
      <c r="A35" s="29" t="s">
        <v>39</v>
      </c>
      <c r="B35" s="26" t="s">
        <v>135</v>
      </c>
      <c r="C35" s="35">
        <f>SUM(C37)</f>
        <v>656.7</v>
      </c>
      <c r="D35" s="35">
        <f>SUM(D37)</f>
        <v>109.4</v>
      </c>
      <c r="E35" s="35">
        <f>SUM(E36)</f>
        <v>109.4</v>
      </c>
      <c r="F35" s="27">
        <f t="shared" ref="F35:F38" si="4">E35/C35*100</f>
        <v>16.659052839957361</v>
      </c>
      <c r="G35" s="28">
        <f>E35/D35*100</f>
        <v>100</v>
      </c>
    </row>
    <row r="36" spans="1:7" ht="21.75" customHeight="1">
      <c r="A36" s="68" t="s">
        <v>35</v>
      </c>
      <c r="B36" s="69" t="s">
        <v>136</v>
      </c>
      <c r="C36" s="40">
        <f>SUM(C38)</f>
        <v>656.7</v>
      </c>
      <c r="D36" s="40">
        <f>D37</f>
        <v>109.4</v>
      </c>
      <c r="E36" s="40">
        <f>E37</f>
        <v>109.4</v>
      </c>
      <c r="F36" s="41">
        <f t="shared" si="4"/>
        <v>16.659052839957361</v>
      </c>
      <c r="G36" s="42">
        <f t="shared" ref="G36:G38" si="5">E36/D36*100</f>
        <v>100</v>
      </c>
    </row>
    <row r="37" spans="1:7" ht="22.5" customHeight="1">
      <c r="A37" s="36" t="s">
        <v>37</v>
      </c>
      <c r="B37" s="37" t="s">
        <v>169</v>
      </c>
      <c r="C37" s="34">
        <f>SUM(C38)</f>
        <v>656.7</v>
      </c>
      <c r="D37" s="34">
        <f>SUM(D38)</f>
        <v>109.4</v>
      </c>
      <c r="E37" s="34">
        <f>SUM(E38)</f>
        <v>109.4</v>
      </c>
      <c r="F37" s="27">
        <f t="shared" si="4"/>
        <v>16.659052839957361</v>
      </c>
      <c r="G37" s="28">
        <f t="shared" si="5"/>
        <v>100</v>
      </c>
    </row>
    <row r="38" spans="1:7" ht="86.25" customHeight="1">
      <c r="A38" s="25" t="s">
        <v>133</v>
      </c>
      <c r="B38" s="26" t="s">
        <v>168</v>
      </c>
      <c r="C38" s="34">
        <v>656.7</v>
      </c>
      <c r="D38" s="34">
        <v>109.4</v>
      </c>
      <c r="E38" s="34">
        <v>109.4</v>
      </c>
      <c r="F38" s="27">
        <f t="shared" si="4"/>
        <v>16.659052839957361</v>
      </c>
      <c r="G38" s="28">
        <f t="shared" si="5"/>
        <v>100</v>
      </c>
    </row>
    <row r="39" spans="1:7" s="20" customFormat="1" ht="31.2">
      <c r="A39" s="29" t="s">
        <v>40</v>
      </c>
      <c r="B39" s="30" t="s">
        <v>137</v>
      </c>
      <c r="C39" s="31">
        <f>SUM(C40)</f>
        <v>223.6</v>
      </c>
      <c r="D39" s="31">
        <f>SUM(D40)</f>
        <v>25.6</v>
      </c>
      <c r="E39" s="31">
        <f>SUM(E40)</f>
        <v>25.6</v>
      </c>
      <c r="F39" s="31">
        <f>E39/C39*100</f>
        <v>11.449016100178893</v>
      </c>
      <c r="G39" s="24">
        <f>E39/D39*100</f>
        <v>100</v>
      </c>
    </row>
    <row r="40" spans="1:7" ht="51.75" customHeight="1">
      <c r="A40" s="70" t="s">
        <v>144</v>
      </c>
      <c r="B40" s="39" t="s">
        <v>143</v>
      </c>
      <c r="C40" s="40">
        <f>SUM(C41)</f>
        <v>223.6</v>
      </c>
      <c r="D40" s="40">
        <f t="shared" ref="D40:E40" si="6">D41</f>
        <v>25.6</v>
      </c>
      <c r="E40" s="40">
        <f t="shared" si="6"/>
        <v>25.6</v>
      </c>
      <c r="F40" s="41">
        <f t="shared" ref="F40:F45" si="7">E40/C40*100</f>
        <v>11.449016100178893</v>
      </c>
      <c r="G40" s="42">
        <f t="shared" ref="G40:G43" si="8">E40/D40*100</f>
        <v>100</v>
      </c>
    </row>
    <row r="41" spans="1:7" ht="50.25" customHeight="1">
      <c r="A41" s="43" t="s">
        <v>145</v>
      </c>
      <c r="B41" s="26" t="s">
        <v>174</v>
      </c>
      <c r="C41" s="34">
        <v>223.6</v>
      </c>
      <c r="D41" s="34">
        <v>25.6</v>
      </c>
      <c r="E41" s="34">
        <v>25.6</v>
      </c>
      <c r="F41" s="27">
        <f t="shared" si="7"/>
        <v>11.449016100178893</v>
      </c>
      <c r="G41" s="28">
        <f t="shared" si="8"/>
        <v>100</v>
      </c>
    </row>
    <row r="42" spans="1:7" ht="15.6" customHeight="1" thickBot="1">
      <c r="A42" s="77" t="s">
        <v>146</v>
      </c>
      <c r="B42" s="78" t="s">
        <v>147</v>
      </c>
      <c r="C42" s="79">
        <f>C43</f>
        <v>111.8</v>
      </c>
      <c r="D42" s="79">
        <f t="shared" ref="D42:E42" si="9">D43</f>
        <v>18.600000000000001</v>
      </c>
      <c r="E42" s="79">
        <f t="shared" si="9"/>
        <v>18.600000000000001</v>
      </c>
      <c r="F42" s="73">
        <f t="shared" si="7"/>
        <v>16.636851520572453</v>
      </c>
      <c r="G42" s="72">
        <f t="shared" si="8"/>
        <v>100</v>
      </c>
    </row>
    <row r="43" spans="1:7" ht="18" customHeight="1" thickBot="1">
      <c r="A43" s="74" t="s">
        <v>166</v>
      </c>
      <c r="B43" s="75" t="s">
        <v>167</v>
      </c>
      <c r="C43" s="76">
        <v>111.8</v>
      </c>
      <c r="D43" s="76">
        <v>18.600000000000001</v>
      </c>
      <c r="E43" s="76">
        <v>18.600000000000001</v>
      </c>
      <c r="F43" s="73">
        <f t="shared" si="7"/>
        <v>16.636851520572453</v>
      </c>
      <c r="G43" s="72">
        <f t="shared" si="8"/>
        <v>100</v>
      </c>
    </row>
    <row r="44" spans="1:7" ht="32.25" customHeight="1" thickBot="1">
      <c r="A44" s="81" t="s">
        <v>152</v>
      </c>
      <c r="B44" s="78" t="s">
        <v>153</v>
      </c>
      <c r="C44" s="79"/>
      <c r="D44" s="79"/>
      <c r="E44" s="79"/>
      <c r="F44" s="80"/>
      <c r="G44" s="76"/>
    </row>
    <row r="45" spans="1:7" s="47" customFormat="1" ht="21" customHeight="1" thickBot="1">
      <c r="A45" s="71" t="s">
        <v>41</v>
      </c>
      <c r="B45" s="44" t="s">
        <v>42</v>
      </c>
      <c r="C45" s="45">
        <f>C22+C6</f>
        <v>5638.8</v>
      </c>
      <c r="D45" s="45">
        <f>D22+D6</f>
        <v>475.40000000000009</v>
      </c>
      <c r="E45" s="45">
        <f>E22+E6</f>
        <v>475.40000000000009</v>
      </c>
      <c r="F45" s="45">
        <f t="shared" si="7"/>
        <v>8.4308718166985894</v>
      </c>
      <c r="G45" s="46">
        <f t="shared" ref="G45" si="10">E45/D45*100</f>
        <v>100</v>
      </c>
    </row>
    <row r="46" spans="1:7" ht="15.75" customHeight="1">
      <c r="A46" s="91" t="s">
        <v>43</v>
      </c>
      <c r="B46" s="91"/>
      <c r="C46" s="91"/>
      <c r="D46" s="91"/>
      <c r="E46" s="91"/>
      <c r="F46" s="91"/>
      <c r="G46" s="91"/>
    </row>
    <row r="47" spans="1:7" ht="15.6">
      <c r="A47" s="49" t="s">
        <v>44</v>
      </c>
      <c r="B47" s="50" t="s">
        <v>45</v>
      </c>
      <c r="C47" s="51">
        <f>SUM(C49:C54)</f>
        <v>3593</v>
      </c>
      <c r="D47" s="51">
        <f>SUM(D49:D54)</f>
        <v>443.1</v>
      </c>
      <c r="E47" s="51">
        <f>SUM(E49:E54)</f>
        <v>443.1</v>
      </c>
      <c r="F47" s="51">
        <f t="shared" ref="F47:F56" si="11">E47/C47*100</f>
        <v>12.332312830503758</v>
      </c>
      <c r="G47" s="51">
        <f>E47/D47*100</f>
        <v>100</v>
      </c>
    </row>
    <row r="48" spans="1:7" ht="15.6">
      <c r="A48" s="49"/>
      <c r="B48" s="50"/>
      <c r="C48" s="51"/>
      <c r="D48" s="51"/>
      <c r="E48" s="51"/>
      <c r="F48" s="51"/>
      <c r="G48" s="51"/>
    </row>
    <row r="49" spans="1:7" ht="62.4">
      <c r="A49" s="52" t="s">
        <v>46</v>
      </c>
      <c r="B49" s="53" t="s">
        <v>47</v>
      </c>
      <c r="C49" s="54">
        <v>3520.9</v>
      </c>
      <c r="D49" s="54">
        <v>443.1</v>
      </c>
      <c r="E49" s="54">
        <v>443.1</v>
      </c>
      <c r="F49" s="54">
        <f t="shared" si="11"/>
        <v>12.584850464369907</v>
      </c>
      <c r="G49" s="54">
        <f>E49/D49*100</f>
        <v>100</v>
      </c>
    </row>
    <row r="50" spans="1:7" ht="15.6">
      <c r="A50" s="52" t="s">
        <v>132</v>
      </c>
      <c r="B50" s="53" t="s">
        <v>131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46.8">
      <c r="A51" s="52" t="s">
        <v>48</v>
      </c>
      <c r="B51" s="53" t="s">
        <v>49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50</v>
      </c>
      <c r="B52" s="53" t="s">
        <v>51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</row>
    <row r="53" spans="1:7" ht="15.6">
      <c r="A53" s="52" t="s">
        <v>52</v>
      </c>
      <c r="B53" s="53" t="s">
        <v>53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52" t="s">
        <v>54</v>
      </c>
      <c r="B54" s="53" t="s">
        <v>55</v>
      </c>
      <c r="C54" s="54">
        <v>71.099999999999994</v>
      </c>
      <c r="D54" s="54">
        <v>0</v>
      </c>
      <c r="E54" s="54">
        <v>0</v>
      </c>
      <c r="F54" s="54">
        <f t="shared" si="11"/>
        <v>0</v>
      </c>
      <c r="G54" s="54">
        <v>0</v>
      </c>
    </row>
    <row r="55" spans="1:7" ht="15.6">
      <c r="A55" s="48" t="s">
        <v>56</v>
      </c>
      <c r="B55" s="50" t="s">
        <v>57</v>
      </c>
      <c r="C55" s="51">
        <f>SUM(C56:C56)</f>
        <v>223.6</v>
      </c>
      <c r="D55" s="51">
        <f>SUM(D56:D56)</f>
        <v>19.8</v>
      </c>
      <c r="E55" s="51">
        <f>SUM(E56:E56)</f>
        <v>19.8</v>
      </c>
      <c r="F55" s="51">
        <f t="shared" si="11"/>
        <v>8.8550983899821123</v>
      </c>
      <c r="G55" s="51">
        <f t="shared" ref="G55:G73" si="12">E55/D55*100</f>
        <v>100</v>
      </c>
    </row>
    <row r="56" spans="1:7" ht="15.6">
      <c r="A56" s="52" t="s">
        <v>58</v>
      </c>
      <c r="B56" s="53" t="s">
        <v>59</v>
      </c>
      <c r="C56" s="54">
        <v>223.6</v>
      </c>
      <c r="D56" s="54">
        <v>19.8</v>
      </c>
      <c r="E56" s="54">
        <v>19.8</v>
      </c>
      <c r="F56" s="54">
        <f t="shared" si="11"/>
        <v>8.8550983899821123</v>
      </c>
      <c r="G56" s="54">
        <f t="shared" si="12"/>
        <v>100</v>
      </c>
    </row>
    <row r="57" spans="1:7" ht="31.2">
      <c r="A57" s="52" t="s">
        <v>60</v>
      </c>
      <c r="B57" s="50" t="s">
        <v>61</v>
      </c>
      <c r="C57" s="51">
        <f>SUM(C58:C58)</f>
        <v>0</v>
      </c>
      <c r="D57" s="51">
        <f>SUM(D58:D58)</f>
        <v>0</v>
      </c>
      <c r="E57" s="51">
        <f>SUM(E58)</f>
        <v>0</v>
      </c>
      <c r="F57" s="51" t="e">
        <f>E57/C57*100</f>
        <v>#DIV/0!</v>
      </c>
      <c r="G57" s="51">
        <v>0</v>
      </c>
    </row>
    <row r="58" spans="1:7" ht="46.8">
      <c r="A58" s="52" t="s">
        <v>149</v>
      </c>
      <c r="B58" s="53" t="s">
        <v>148</v>
      </c>
      <c r="C58" s="54">
        <v>0</v>
      </c>
      <c r="D58" s="54">
        <v>0</v>
      </c>
      <c r="E58" s="54">
        <v>0</v>
      </c>
      <c r="F58" s="51" t="e">
        <f>E58/C58*100</f>
        <v>#DIV/0!</v>
      </c>
      <c r="G58" s="51">
        <v>0</v>
      </c>
    </row>
    <row r="59" spans="1:7" ht="15.6">
      <c r="A59" s="48" t="s">
        <v>62</v>
      </c>
      <c r="B59" s="50" t="s">
        <v>63</v>
      </c>
      <c r="C59" s="51">
        <f>SUM(C60:C62)</f>
        <v>1197.2</v>
      </c>
      <c r="D59" s="51">
        <f>SUM(D60:D62)</f>
        <v>232.7</v>
      </c>
      <c r="E59" s="51">
        <f>SUM(E60:E62)</f>
        <v>232.7</v>
      </c>
      <c r="F59" s="51">
        <f>E59/C59*100</f>
        <v>19.437019712662877</v>
      </c>
      <c r="G59" s="51">
        <v>0</v>
      </c>
    </row>
    <row r="60" spans="1:7" ht="15.6">
      <c r="A60" s="52" t="s">
        <v>64</v>
      </c>
      <c r="B60" s="53" t="s">
        <v>65</v>
      </c>
      <c r="C60" s="54">
        <v>0</v>
      </c>
      <c r="D60" s="54">
        <v>0</v>
      </c>
      <c r="E60" s="54">
        <v>0</v>
      </c>
      <c r="F60" s="51">
        <v>0</v>
      </c>
      <c r="G60" s="51">
        <v>0</v>
      </c>
    </row>
    <row r="61" spans="1:7" ht="15.6">
      <c r="A61" s="52" t="s">
        <v>66</v>
      </c>
      <c r="B61" s="53" t="s">
        <v>67</v>
      </c>
      <c r="C61" s="54">
        <v>1197.2</v>
      </c>
      <c r="D61" s="54">
        <v>232.7</v>
      </c>
      <c r="E61" s="54">
        <v>232.7</v>
      </c>
      <c r="F61" s="54">
        <f t="shared" ref="F61:F76" si="13">E61/C61*100</f>
        <v>19.437019712662877</v>
      </c>
      <c r="G61" s="54">
        <v>0</v>
      </c>
    </row>
    <row r="62" spans="1:7" ht="15.6">
      <c r="A62" s="52" t="s">
        <v>68</v>
      </c>
      <c r="B62" s="53" t="s">
        <v>69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</row>
    <row r="63" spans="1:7" ht="15.6">
      <c r="A63" s="48" t="s">
        <v>70</v>
      </c>
      <c r="B63" s="50" t="s">
        <v>71</v>
      </c>
      <c r="C63" s="51">
        <f>SUM(C64:C65)</f>
        <v>0</v>
      </c>
      <c r="D63" s="51">
        <f>SUM(D64:D65)</f>
        <v>0</v>
      </c>
      <c r="E63" s="51">
        <f>E64+E65</f>
        <v>0</v>
      </c>
      <c r="F63" s="51" t="e">
        <f>E63/C63*100</f>
        <v>#DIV/0!</v>
      </c>
      <c r="G63" s="51">
        <v>0</v>
      </c>
    </row>
    <row r="64" spans="1:7" ht="15.6">
      <c r="A64" s="52" t="s">
        <v>70</v>
      </c>
      <c r="B64" s="53" t="s">
        <v>176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52" t="s">
        <v>151</v>
      </c>
      <c r="B65" s="53" t="s">
        <v>150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</row>
    <row r="66" spans="1:7" ht="15.6">
      <c r="A66" s="48" t="s">
        <v>72</v>
      </c>
      <c r="B66" s="50" t="s">
        <v>73</v>
      </c>
      <c r="C66" s="51">
        <f>SUM(C67:C71)</f>
        <v>0</v>
      </c>
      <c r="D66" s="51">
        <f>SUM(D67:D71)</f>
        <v>0</v>
      </c>
      <c r="E66" s="51">
        <f>SUM(E67:E71)</f>
        <v>0</v>
      </c>
      <c r="F66" s="51">
        <v>0</v>
      </c>
      <c r="G66" s="51">
        <v>0</v>
      </c>
    </row>
    <row r="67" spans="1:7" ht="15.6">
      <c r="A67" s="52" t="s">
        <v>74</v>
      </c>
      <c r="B67" s="53" t="s">
        <v>75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76</v>
      </c>
      <c r="B68" s="53" t="s">
        <v>77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78</v>
      </c>
      <c r="B69" s="53" t="s">
        <v>79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80</v>
      </c>
      <c r="B70" s="53" t="s">
        <v>81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52" t="s">
        <v>82</v>
      </c>
      <c r="B71" s="53" t="s">
        <v>83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</row>
    <row r="72" spans="1:7" ht="15.6">
      <c r="A72" s="48" t="s">
        <v>84</v>
      </c>
      <c r="B72" s="50" t="s">
        <v>85</v>
      </c>
      <c r="C72" s="51">
        <f>SUM(C73:C73)</f>
        <v>2141.4</v>
      </c>
      <c r="D72" s="51">
        <f>SUM(D73:D73)</f>
        <v>424.9</v>
      </c>
      <c r="E72" s="51">
        <f>SUM(E73:E73)</f>
        <v>424.9</v>
      </c>
      <c r="F72" s="51">
        <f t="shared" si="13"/>
        <v>19.842159335014475</v>
      </c>
      <c r="G72" s="51">
        <f t="shared" si="12"/>
        <v>100</v>
      </c>
    </row>
    <row r="73" spans="1:7" ht="15.6">
      <c r="A73" s="52" t="s">
        <v>86</v>
      </c>
      <c r="B73" s="53" t="s">
        <v>87</v>
      </c>
      <c r="C73" s="54">
        <v>2141.4</v>
      </c>
      <c r="D73" s="54">
        <v>424.9</v>
      </c>
      <c r="E73" s="54">
        <v>424.9</v>
      </c>
      <c r="F73" s="54">
        <f t="shared" si="13"/>
        <v>19.842159335014475</v>
      </c>
      <c r="G73" s="54">
        <f t="shared" si="12"/>
        <v>100</v>
      </c>
    </row>
    <row r="74" spans="1:7" ht="15.6">
      <c r="A74" s="48" t="s">
        <v>88</v>
      </c>
      <c r="B74" s="50" t="s">
        <v>89</v>
      </c>
      <c r="C74" s="51">
        <f>SUM(C75:C75)</f>
        <v>214.5</v>
      </c>
      <c r="D74" s="51">
        <f>SUM(D75:D75)</f>
        <v>17.899999999999999</v>
      </c>
      <c r="E74" s="51">
        <f>SUM(E75:E75)</f>
        <v>17.899999999999999</v>
      </c>
      <c r="F74" s="51">
        <f t="shared" si="13"/>
        <v>8.3449883449883444</v>
      </c>
      <c r="G74" s="51">
        <v>0</v>
      </c>
    </row>
    <row r="75" spans="1:7" ht="15.6">
      <c r="A75" s="52" t="s">
        <v>90</v>
      </c>
      <c r="B75" s="53" t="s">
        <v>91</v>
      </c>
      <c r="C75" s="54">
        <v>214.5</v>
      </c>
      <c r="D75" s="54">
        <v>17.899999999999999</v>
      </c>
      <c r="E75" s="54">
        <v>17.899999999999999</v>
      </c>
      <c r="F75" s="54">
        <f t="shared" si="13"/>
        <v>8.3449883449883444</v>
      </c>
      <c r="G75" s="54">
        <v>0</v>
      </c>
    </row>
    <row r="76" spans="1:7" ht="15.6">
      <c r="A76" s="48" t="s">
        <v>92</v>
      </c>
      <c r="B76" s="50" t="s">
        <v>93</v>
      </c>
      <c r="C76" s="51">
        <f>SUM(C74+C72+C63+C59+C57+C55+C47)</f>
        <v>7369.7000000000007</v>
      </c>
      <c r="D76" s="51">
        <f>SUM(D47+D55+D57+D59+D63+D72+D74)</f>
        <v>1138.4000000000001</v>
      </c>
      <c r="E76" s="51">
        <f>SUM(E47+E55+E57+E59+E63+E72+E74)</f>
        <v>1138.4000000000001</v>
      </c>
      <c r="F76" s="51">
        <f t="shared" si="13"/>
        <v>15.447033122108092</v>
      </c>
      <c r="G76" s="51">
        <f>E76/D76*100</f>
        <v>100</v>
      </c>
    </row>
    <row r="77" spans="1:7" ht="15.6">
      <c r="A77" s="92"/>
      <c r="B77" s="92"/>
      <c r="C77" s="92"/>
      <c r="D77" s="92"/>
      <c r="E77" s="92"/>
      <c r="F77" s="92"/>
      <c r="G77" s="92"/>
    </row>
    <row r="78" spans="1:7" ht="31.2">
      <c r="A78" s="48" t="s">
        <v>94</v>
      </c>
      <c r="B78" s="49"/>
      <c r="C78" s="51">
        <f>C45-C76</f>
        <v>-1730.9000000000005</v>
      </c>
      <c r="D78" s="51">
        <f>D45-D76</f>
        <v>-663</v>
      </c>
      <c r="E78" s="51">
        <f>E45-E76</f>
        <v>-663</v>
      </c>
      <c r="F78" s="54"/>
      <c r="G78" s="54"/>
    </row>
    <row r="79" spans="1:7" ht="31.2">
      <c r="A79" s="48" t="s">
        <v>95</v>
      </c>
      <c r="B79" s="49" t="s">
        <v>96</v>
      </c>
      <c r="C79" s="51">
        <v>-1730.9</v>
      </c>
      <c r="D79" s="51">
        <v>-663</v>
      </c>
      <c r="E79" s="51">
        <v>-663</v>
      </c>
      <c r="F79" s="54"/>
      <c r="G79" s="54"/>
    </row>
    <row r="80" spans="1:7" ht="31.2">
      <c r="A80" s="48" t="s">
        <v>97</v>
      </c>
      <c r="B80" s="49" t="s">
        <v>98</v>
      </c>
      <c r="C80" s="51"/>
      <c r="D80" s="51"/>
      <c r="E80" s="51"/>
      <c r="F80" s="54"/>
      <c r="G80" s="54"/>
    </row>
    <row r="81" spans="1:7" ht="31.2">
      <c r="A81" s="52" t="s">
        <v>99</v>
      </c>
      <c r="B81" s="55" t="s">
        <v>100</v>
      </c>
      <c r="C81" s="54"/>
      <c r="D81" s="54"/>
      <c r="E81" s="54"/>
      <c r="F81" s="54"/>
      <c r="G81" s="54"/>
    </row>
    <row r="82" spans="1:7" ht="46.8">
      <c r="A82" s="52" t="s">
        <v>101</v>
      </c>
      <c r="B82" s="55" t="s">
        <v>102</v>
      </c>
      <c r="C82" s="54"/>
      <c r="D82" s="54"/>
      <c r="E82" s="54"/>
      <c r="F82" s="54"/>
      <c r="G82" s="54"/>
    </row>
    <row r="83" spans="1:7" ht="31.2">
      <c r="A83" s="52" t="s">
        <v>103</v>
      </c>
      <c r="B83" s="55" t="s">
        <v>104</v>
      </c>
      <c r="C83" s="54"/>
      <c r="D83" s="54"/>
      <c r="E83" s="54"/>
      <c r="F83" s="54"/>
      <c r="G83" s="54"/>
    </row>
    <row r="84" spans="1:7" ht="46.8">
      <c r="A84" s="52" t="s">
        <v>105</v>
      </c>
      <c r="B84" s="55" t="s">
        <v>106</v>
      </c>
      <c r="C84" s="54"/>
      <c r="D84" s="54"/>
      <c r="E84" s="54"/>
      <c r="F84" s="54"/>
      <c r="G84" s="54"/>
    </row>
    <row r="85" spans="1:7" ht="32.4">
      <c r="A85" s="56" t="s">
        <v>107</v>
      </c>
      <c r="B85" s="57" t="s">
        <v>108</v>
      </c>
      <c r="C85" s="58"/>
      <c r="D85" s="58"/>
      <c r="E85" s="58"/>
      <c r="F85" s="54"/>
      <c r="G85" s="54"/>
    </row>
    <row r="86" spans="1:7" ht="62.4">
      <c r="A86" s="52" t="s">
        <v>109</v>
      </c>
      <c r="B86" s="55" t="s">
        <v>110</v>
      </c>
      <c r="C86" s="54"/>
      <c r="D86" s="54"/>
      <c r="E86" s="54"/>
      <c r="F86" s="59"/>
      <c r="G86" s="59"/>
    </row>
    <row r="87" spans="1:7" ht="62.4">
      <c r="A87" s="52" t="s">
        <v>109</v>
      </c>
      <c r="B87" s="55" t="s">
        <v>111</v>
      </c>
      <c r="C87" s="59"/>
      <c r="D87" s="59"/>
      <c r="E87" s="59"/>
      <c r="F87" s="59"/>
      <c r="G87" s="59"/>
    </row>
    <row r="88" spans="1:7" ht="31.2">
      <c r="A88" s="52" t="s">
        <v>112</v>
      </c>
      <c r="B88" s="55" t="s">
        <v>113</v>
      </c>
      <c r="C88" s="54"/>
      <c r="D88" s="54"/>
      <c r="E88" s="54"/>
      <c r="F88" s="54"/>
      <c r="G88" s="54"/>
    </row>
    <row r="89" spans="1:7" ht="46.8">
      <c r="A89" s="52" t="s">
        <v>114</v>
      </c>
      <c r="B89" s="55" t="s">
        <v>115</v>
      </c>
      <c r="C89" s="54"/>
      <c r="D89" s="54"/>
      <c r="E89" s="54"/>
      <c r="F89" s="54"/>
      <c r="G89" s="54"/>
    </row>
    <row r="90" spans="1:7" ht="31.2">
      <c r="A90" s="60" t="s">
        <v>116</v>
      </c>
      <c r="B90" s="55" t="s">
        <v>117</v>
      </c>
      <c r="C90" s="54"/>
      <c r="D90" s="54"/>
      <c r="E90" s="54"/>
      <c r="F90" s="54"/>
      <c r="G90" s="54"/>
    </row>
    <row r="91" spans="1:7" ht="15.6">
      <c r="A91" s="60" t="s">
        <v>118</v>
      </c>
      <c r="B91" s="55" t="s">
        <v>119</v>
      </c>
      <c r="C91" s="54"/>
      <c r="D91" s="54"/>
      <c r="E91" s="54"/>
      <c r="F91" s="54"/>
      <c r="G91" s="54"/>
    </row>
    <row r="92" spans="1:7" ht="31.2">
      <c r="A92" s="60" t="s">
        <v>120</v>
      </c>
      <c r="B92" s="55" t="s">
        <v>121</v>
      </c>
      <c r="C92" s="54"/>
      <c r="D92" s="54"/>
      <c r="E92" s="54"/>
      <c r="F92" s="54"/>
      <c r="G92" s="54"/>
    </row>
    <row r="93" spans="1:7" ht="31.2">
      <c r="A93" s="52" t="s">
        <v>122</v>
      </c>
      <c r="B93" s="55" t="s">
        <v>123</v>
      </c>
      <c r="C93" s="54"/>
      <c r="D93" s="54"/>
      <c r="E93" s="54"/>
      <c r="F93" s="54"/>
      <c r="G93" s="54"/>
    </row>
    <row r="94" spans="1:7" ht="93.6">
      <c r="A94" s="60" t="s">
        <v>124</v>
      </c>
      <c r="B94" s="55" t="s">
        <v>125</v>
      </c>
      <c r="C94" s="54"/>
      <c r="D94" s="54"/>
      <c r="E94" s="54"/>
      <c r="F94" s="54"/>
      <c r="G94" s="54"/>
    </row>
    <row r="95" spans="1:7" ht="31.2">
      <c r="A95" s="60" t="s">
        <v>126</v>
      </c>
      <c r="B95" s="55" t="s">
        <v>127</v>
      </c>
      <c r="C95" s="54"/>
      <c r="D95" s="54"/>
      <c r="E95" s="54"/>
      <c r="F95" s="54"/>
      <c r="G95" s="54"/>
    </row>
    <row r="96" spans="1:7" ht="15.6">
      <c r="A96" s="48" t="s">
        <v>128</v>
      </c>
      <c r="B96" s="49" t="s">
        <v>129</v>
      </c>
      <c r="C96" s="51">
        <v>0</v>
      </c>
      <c r="D96" s="51">
        <v>0</v>
      </c>
      <c r="E96" s="51">
        <v>0</v>
      </c>
      <c r="F96" s="54"/>
      <c r="G96" s="54"/>
    </row>
    <row r="97" spans="1:7" ht="15.6">
      <c r="A97" s="61"/>
      <c r="B97" s="61"/>
      <c r="C97" s="62"/>
      <c r="D97" s="62"/>
      <c r="E97" s="62"/>
      <c r="F97" s="63"/>
      <c r="G97" s="63"/>
    </row>
    <row r="98" spans="1:7" ht="3" customHeight="1">
      <c r="A98" s="61"/>
      <c r="B98" s="61"/>
      <c r="C98" s="62"/>
      <c r="D98" s="62"/>
      <c r="E98" s="62"/>
      <c r="F98" s="63"/>
      <c r="G98" s="63"/>
    </row>
    <row r="99" spans="1:7" ht="15.6" hidden="1">
      <c r="A99" s="61"/>
      <c r="B99" s="61"/>
      <c r="C99" s="62"/>
      <c r="D99" s="62"/>
      <c r="E99" s="62"/>
      <c r="F99" s="63"/>
      <c r="G99" s="63"/>
    </row>
    <row r="100" spans="1:7" ht="15.6">
      <c r="A100" s="87" t="s">
        <v>172</v>
      </c>
      <c r="B100" s="87"/>
      <c r="C100" s="88" t="s">
        <v>130</v>
      </c>
      <c r="D100" s="88"/>
      <c r="E100" s="64" t="s">
        <v>175</v>
      </c>
      <c r="F100" s="65"/>
      <c r="G100" s="63"/>
    </row>
  </sheetData>
  <sheetProtection selectLockedCells="1" selectUnlockedCells="1"/>
  <mergeCells count="6">
    <mergeCell ref="A100:B100"/>
    <mergeCell ref="C100:D100"/>
    <mergeCell ref="A1:E1"/>
    <mergeCell ref="E4:G4"/>
    <mergeCell ref="A46:G46"/>
    <mergeCell ref="A77:G77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01.03.2026</vt:lpstr>
      <vt:lpstr>'на 01.03.2026'!Excel_BuiltIn__FilterDatabase</vt:lpstr>
      <vt:lpstr>'на 01.03.2026'!Заголовки_для_печати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2026-03-27T08:34:57Z</dcterms:modified>
</cp:coreProperties>
</file>