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4" sheetId="1" r:id="rId1"/>
  </sheets>
  <definedNames>
    <definedName name="Excel_BuiltIn__FilterDatabase" localSheetId="0">'01.02.2024'!$A$5:$E$5</definedName>
    <definedName name="_xlnm.Print_Titles" localSheetId="0">'01.02.2024'!$5:$5</definedName>
  </definedNames>
  <calcPr calcId="124519"/>
</workbook>
</file>

<file path=xl/calcChain.xml><?xml version="1.0" encoding="utf-8"?>
<calcChain xmlns="http://schemas.openxmlformats.org/spreadsheetml/2006/main">
  <c r="E20" i="1"/>
  <c r="D7"/>
  <c r="F10"/>
  <c r="E36"/>
  <c r="D36"/>
  <c r="D34" s="1"/>
  <c r="C36"/>
  <c r="C34" s="1"/>
  <c r="D39"/>
  <c r="D38" s="1"/>
  <c r="G10"/>
  <c r="E10"/>
  <c r="C10"/>
  <c r="C35" l="1"/>
  <c r="D41"/>
  <c r="E41"/>
  <c r="C41"/>
  <c r="E24" l="1"/>
  <c r="D24"/>
  <c r="C24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C93"/>
  <c r="C92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E84"/>
  <c r="E93"/>
  <c r="E92" s="1"/>
  <c r="F17"/>
  <c r="E75" l="1"/>
  <c r="C75"/>
  <c r="G12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<sst xmlns="http://schemas.openxmlformats.org/spreadsheetml/2006/main" count="187" uniqueCount="182">
  <si>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</si>
  <si>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</si>
  <si>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</si>
  <si>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</si>
  <si>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</si>
  <si>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</si>
  <si>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</si>
  <si>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</si>
  <si>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</si>
  <si>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</si>
  <si>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</si>
  <si>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</si>
  <si>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</si>
  <si>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</si>
  <si>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</si>
  <si>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</si>
  <si>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</si>
  <si>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</si>
  <si>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</si>
  <si>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</si>
  <si>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</si>
  <si>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</si>
  <si>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</si>
  <si>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</si>
  <si>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</si>
  <si>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</si>
  <si>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</si>
  <si>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</si>
  <si>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</si>
  <si>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</si>
  <si>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</si>
  <si>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</si>
  <si>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</si>
  <si>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</si>
  <si>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</si>
  <si>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</si>
  <si>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</si>
  <si>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</si>
  <si>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</si>
  <si>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</si>
  <si>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</si>
  <si>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</si>
  <si>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</si>
  <si>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</si>
  <si>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</si>
  <si>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</si>
  <si>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</si>
  <si>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</si>
  <si>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</si>
  <si>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</si>
  <si>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</si>
  <si>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</si>
  <si>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</si>
  <si>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</si>
  <si>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</si>
  <si>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</si>
  <si>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</si>
  <si>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</si>
  <si>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</si>
  <si>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</si>
  <si>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</si>
  <si>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</si>
  <si>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</si>
  <si>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</si>
  <si>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</si>
  <si>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</si>
  <si>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</si>
  <si>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</si>
  <si>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</si>
  <si>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</si>
  <si>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</si>
  <si>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</si>
  <si>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</si>
  <si>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</si>
  <si>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</si>
  <si>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</si>
  <si>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</si>
  <si>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</si>
  <si>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</si>
  <si>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</si>
  <si>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</si>
  <si>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</si>
  <si>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</si>
  <si>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</si>
  <si>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</si>
  <si>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</si>
  <si>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</si>
  <si>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</si>
  <si>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</si>
  <si>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</si>
  <si>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</si>
  <si>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</si>
  <si>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</si>
  <si>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</si>
  <si>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</si>
  <si>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</si>
  <si>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</si>
  <si>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</si>
  <si>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</si>
  <si>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</si>
  <si>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</si>
  <si>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</si>
  <si>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</si>
  <si>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</si>
  <si>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</si>
  <si>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</si>
  <si>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</si>
  <si>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</si>
  <si>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</si>
  <si>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</si>
  <si>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</si>
  <si>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</si>
  <si>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</si>
  <si>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</si>
  <si>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</si>
  <si>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</si>
  <si>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</si>
  <si>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</si>
  <si>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</si>
  <si>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</si>
  <si>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</si>
  <si>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</si>
  <si>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</si>
  <si>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</si>
  <si>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</si>
  <si>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</si>
  <si>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</si>
  <si>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</si>
  <si>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</si>
  <si>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</si>
  <si>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</si>
  <si>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</si>
  <si>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</si>
  <si>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</si>
  <si>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</si>
  <si>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</si>
  <si>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</si>
  <si>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</si>
  <si>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</si>
  <si>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</si>
  <si>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</si>
  <si>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</si>
  <si>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</si>
  <si>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</si>
  <si>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</si>
  <si>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</si>
  <si>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</si>
  <si>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</si>
  <si>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</si>
  <si>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</si>
  <si>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</si>
  <si>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</si>
  <si>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</si>
  <si>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</si>
  <si>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</si>
  <si>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</si>
  <si>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</si>
  <si>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</si>
  <si>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</si>
  <si>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</si>
  <si>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</si>
  <si>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</si>
  <si>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</si>
  <si>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</si>
  <si>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</si>
  <si>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</si>
  <si>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</si>
  <si>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</si>
  <si>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</si>
  <si>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</si>
  <si>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</si>
  <si>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</si>
  <si>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</si>
  <si>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</si>
  <si>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</si>
  <si>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</si>
  <si>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</si>
  <si>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об исполнении  бюджета  Майского сельсовета Малосердобинского  района  на  01.04.2024 г.</t>
  </si>
  <si>
    <t>Уточненный план на 01.04.2024 год</t>
  </si>
  <si>
    <t xml:space="preserve"> План на 01.04.2024 года</t>
  </si>
  <si>
    <t>Исполнено на 01.04.2024г</t>
  </si>
  <si>
    <t>% исполнения к плану марта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</si>
</sst>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66" zoomScaleNormal="90" zoomScaleSheetLayoutView="100" workbookViewId="0">
      <selection activeCell="E79" sqref="E7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671.6</v>
      </c>
      <c r="E6" s="18">
        <v>673.4</v>
      </c>
      <c r="F6" s="18">
        <f t="shared" ref="F6:F32" si="0">E6/C6*100</f>
        <v>23.211885147013202</v>
      </c>
      <c r="G6" s="19">
        <f t="shared" ref="G6:G9" si="1">E6/D6*100</f>
        <v>100.26801667659319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5.8</v>
      </c>
      <c r="E7" s="23">
        <f>SUM(E8:E8)</f>
        <v>5.9</v>
      </c>
      <c r="F7" s="23">
        <f t="shared" si="0"/>
        <v>20.344827586206897</v>
      </c>
      <c r="G7" s="24">
        <f t="shared" si="1"/>
        <v>101.72413793103449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5.8</v>
      </c>
      <c r="E8" s="27">
        <v>5.9</v>
      </c>
      <c r="F8" s="27">
        <f t="shared" si="0"/>
        <v>20.344827586206897</v>
      </c>
      <c r="G8" s="28">
        <f t="shared" si="1"/>
        <v>101.72413793103449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253.4</v>
      </c>
      <c r="E9" s="31">
        <v>254.5</v>
      </c>
      <c r="F9" s="31">
        <f t="shared" si="0"/>
        <v>25.429656274980019</v>
      </c>
      <c r="G9" s="24">
        <f t="shared" si="1"/>
        <v>100.43409629044989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104.3</v>
      </c>
      <c r="E10" s="31">
        <f>SUM(E11)</f>
        <v>104.3</v>
      </c>
      <c r="F10" s="31">
        <f>E10/C10*100</f>
        <v>42.55405956752346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245.1</v>
      </c>
      <c r="D11" s="27">
        <v>104.3</v>
      </c>
      <c r="E11" s="27">
        <v>104.3</v>
      </c>
      <c r="F11" s="27">
        <f>SUM(F10)</f>
        <v>42.55405956752346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1315.6</v>
      </c>
      <c r="D12" s="31">
        <f>(D13+D14+D15)</f>
        <v>167.5</v>
      </c>
      <c r="E12" s="31">
        <f>(E13+E14+E15)</f>
        <v>168.1</v>
      </c>
      <c r="F12" s="31">
        <f t="shared" si="0"/>
        <v>12.777439951352996</v>
      </c>
      <c r="G12" s="24">
        <f t="shared" ref="G12:G21" si="2">E12/D12*100</f>
        <v>100.35820895522387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136</v>
      </c>
      <c r="D13" s="27">
        <v>2.8</v>
      </c>
      <c r="E13" s="27">
        <v>2.9</v>
      </c>
      <c r="F13" s="27">
        <f t="shared" si="0"/>
        <v>2.1323529411764706</v>
      </c>
      <c r="G13" s="28">
        <f t="shared" si="2"/>
        <v>103.57142857142858</v>
      </c>
    </row>
    <row r="14" spans="1:7" s="20" customFormat="1" ht="78" customHeight="1" thickBot="1">
      <c r="A14" s="84" t="s">
        <v>160</v>
      </c>
      <c r="B14" s="26" t="s">
        <v>162</v>
      </c>
      <c r="C14" s="27">
        <v>866.4</v>
      </c>
      <c r="D14" s="27">
        <v>140.69999999999999</v>
      </c>
      <c r="E14" s="27">
        <v>140.69999999999999</v>
      </c>
      <c r="F14" s="27">
        <f t="shared" si="0"/>
        <v>16.239612188365651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313.2</v>
      </c>
      <c r="D15" s="27">
        <v>24</v>
      </c>
      <c r="E15" s="27">
        <v>24.5</v>
      </c>
      <c r="F15" s="27">
        <f t="shared" si="0"/>
        <v>7.8224776500638571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140.6</v>
      </c>
      <c r="E16" s="31">
        <f>SUM(E17+E20)</f>
        <v>140.6</v>
      </c>
      <c r="F16" s="31">
        <f t="shared" si="0"/>
        <v>45.267224726336117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81</v>
      </c>
      <c r="E17" s="31">
        <f>SUM(E18:E19)</f>
        <v>81</v>
      </c>
      <c r="F17" s="31">
        <f t="shared" si="0"/>
        <v>61.270801815431177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117.8</v>
      </c>
      <c r="D18" s="27">
        <v>77.400000000000006</v>
      </c>
      <c r="E18" s="27">
        <v>77.400000000000006</v>
      </c>
      <c r="F18" s="27">
        <f t="shared" si="0"/>
        <v>65.704584040747037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3.6</v>
      </c>
      <c r="E19" s="27">
        <v>3.6</v>
      </c>
      <c r="F19" s="27">
        <f t="shared" si="0"/>
        <v>25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D21</f>
        <v>59.6</v>
      </c>
      <c r="E20" s="41">
        <f>SUM(E21)</f>
        <v>59.6</v>
      </c>
      <c r="F20" s="41">
        <f t="shared" si="0"/>
        <v>33.408071748878925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174</v>
      </c>
      <c r="C21" s="27">
        <v>178.4</v>
      </c>
      <c r="D21" s="27">
        <v>59.6</v>
      </c>
      <c r="E21" s="27">
        <v>59.6</v>
      </c>
      <c r="F21" s="27">
        <f t="shared" si="0"/>
        <v>33.408071748878925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1724.3</v>
      </c>
      <c r="D22" s="18">
        <f>D23+D43</f>
        <v>425.4</v>
      </c>
      <c r="E22" s="18">
        <f>E23+E43</f>
        <v>425.4</v>
      </c>
      <c r="F22" s="18">
        <f t="shared" si="0"/>
        <v>24.670880937191903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425.4</v>
      </c>
      <c r="E23" s="23">
        <f>E24+E34+E38+E41</f>
        <v>425.4</v>
      </c>
      <c r="F23" s="23">
        <f t="shared" si="0"/>
        <v>24.670880937191903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241.29999999999998</v>
      </c>
      <c r="E24" s="31">
        <f>E25+E33</f>
        <v>241.29999999999998</v>
      </c>
      <c r="F24" s="31">
        <f t="shared" si="0"/>
        <v>24.992232004142927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270.5</v>
      </c>
      <c r="D25" s="34">
        <v>67.599999999999994</v>
      </c>
      <c r="E25" s="34">
        <v>67.599999999999994</v>
      </c>
      <c r="F25" s="27">
        <f t="shared" si="0"/>
        <v>24.990757855822547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695</v>
      </c>
      <c r="D33" s="34">
        <v>173.7</v>
      </c>
      <c r="E33" s="34">
        <v>173.7</v>
      </c>
      <c r="F33" s="27">
        <f>E33/C33*100</f>
        <v>24.992805755395679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134.4</v>
      </c>
      <c r="E34" s="35">
        <f>SUM(E35)</f>
        <v>134.4</v>
      </c>
      <c r="F34" s="27">
        <f t="shared" ref="F34:F37" si="4">E34/C34*100</f>
        <v>25.004651162790697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134.4</v>
      </c>
      <c r="E35" s="40">
        <f>E36</f>
        <v>134.4</v>
      </c>
      <c r="F35" s="41">
        <f t="shared" si="4"/>
        <v>25.004651162790697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537.5</v>
      </c>
      <c r="D36" s="34">
        <f>SUM(D37)</f>
        <v>134.4</v>
      </c>
      <c r="E36" s="34">
        <f>SUM(E37)</f>
        <v>134.4</v>
      </c>
      <c r="F36" s="27">
        <f t="shared" si="4"/>
        <v>25.004651162790697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537.5</v>
      </c>
      <c r="D37" s="34">
        <v>134.4</v>
      </c>
      <c r="E37" s="34">
        <v>134.4</v>
      </c>
      <c r="F37" s="27">
        <f t="shared" si="4"/>
        <v>25.004651162790697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28.5</v>
      </c>
      <c r="E38" s="31">
        <f>SUM(E39)</f>
        <v>28.5</v>
      </c>
      <c r="F38" s="31">
        <f>E38/C38*100</f>
        <v>20.87912087912088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28.5</v>
      </c>
      <c r="E39" s="40">
        <f t="shared" si="6"/>
        <v>28.5</v>
      </c>
      <c r="F39" s="41">
        <f t="shared" ref="F39:F44" si="7">E39/C39*100</f>
        <v>20.87912087912088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175</v>
      </c>
      <c r="C40" s="34">
        <v>136.5</v>
      </c>
      <c r="D40" s="34">
        <v>28.5</v>
      </c>
      <c r="E40" s="34">
        <v>28.5</v>
      </c>
      <c r="F40" s="27">
        <f t="shared" si="7"/>
        <v>20.87912087912088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84.8</v>
      </c>
      <c r="D41" s="79">
        <f t="shared" ref="D41:E41" si="9">D42</f>
        <v>21.2</v>
      </c>
      <c r="E41" s="79">
        <f t="shared" si="9"/>
        <v>21.2</v>
      </c>
      <c r="F41" s="73">
        <f t="shared" si="7"/>
        <v>25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84.8</v>
      </c>
      <c r="D42" s="76">
        <v>21.2</v>
      </c>
      <c r="E42" s="76">
        <v>21.2</v>
      </c>
      <c r="F42" s="73">
        <f t="shared" si="7"/>
        <v>25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4625.3999999999996</v>
      </c>
      <c r="D44" s="45">
        <f>D22+D6</f>
        <v>1097</v>
      </c>
      <c r="E44" s="45">
        <f>E22+E6</f>
        <v>1098.8</v>
      </c>
      <c r="F44" s="45">
        <f t="shared" si="7"/>
        <v>23.755783283607908</v>
      </c>
      <c r="G44" s="46">
        <f t="shared" ref="G44" si="10">E44/D44*100</f>
        <v>100.1640838650866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1825.7</v>
      </c>
      <c r="D46" s="51">
        <f>SUM(D48:D53)</f>
        <v>345.2</v>
      </c>
      <c r="E46" s="51">
        <f>SUM(E48:E53)</f>
        <v>345.2</v>
      </c>
      <c r="F46" s="51">
        <f t="shared" ref="F46:F55" si="11">E46/C46*100</f>
        <v>18.907816180095306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1791.7</v>
      </c>
      <c r="D48" s="54">
        <v>345.2</v>
      </c>
      <c r="E48" s="54">
        <v>345.2</v>
      </c>
      <c r="F48" s="54">
        <f t="shared" si="11"/>
        <v>19.266618295473574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25</v>
      </c>
      <c r="E54" s="51">
        <f>SUM(E55:E55)</f>
        <v>25</v>
      </c>
      <c r="F54" s="51">
        <f t="shared" si="11"/>
        <v>18.315018315018314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136.5</v>
      </c>
      <c r="D55" s="54">
        <v>25</v>
      </c>
      <c r="E55" s="54">
        <v>25</v>
      </c>
      <c r="F55" s="54">
        <f t="shared" si="11"/>
        <v>18.315018315018314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1000.8</v>
      </c>
      <c r="D58" s="51">
        <f>SUM(D59:D61)</f>
        <v>128.19999999999999</v>
      </c>
      <c r="E58" s="51">
        <f>SUM(E59:E61)</f>
        <v>128.19999999999999</v>
      </c>
      <c r="F58" s="51">
        <f>E58/C58*100</f>
        <v>12.809752198241405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1000.8</v>
      </c>
      <c r="D60" s="54">
        <v>128.19999999999999</v>
      </c>
      <c r="E60" s="54">
        <v>128.19999999999999</v>
      </c>
      <c r="F60" s="54">
        <f t="shared" ref="F60:F75" si="13">E60/C60*100</f>
        <v>12.809752198241405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8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435</v>
      </c>
      <c r="E71" s="51">
        <f>SUM(E72:E72)</f>
        <v>435</v>
      </c>
      <c r="F71" s="51">
        <f t="shared" si="13"/>
        <v>26.757704373500644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435</v>
      </c>
      <c r="E72" s="54">
        <v>435</v>
      </c>
      <c r="F72" s="54">
        <f t="shared" si="13"/>
        <v>26.757704373500644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172.8</v>
      </c>
      <c r="D73" s="51">
        <f>SUM(D74:D74)</f>
        <v>31.6</v>
      </c>
      <c r="E73" s="51">
        <f>SUM(E74:E74)</f>
        <v>31.6</v>
      </c>
      <c r="F73" s="51">
        <f t="shared" si="13"/>
        <v>18.287037037037038</v>
      </c>
      <c r="G73" s="51">
        <v>0</v>
      </c>
    </row>
    <row r="74" spans="1:7" ht="15.6">
      <c r="A74" s="52" t="s">
        <v>90</v>
      </c>
      <c r="B74" s="53" t="s">
        <v>91</v>
      </c>
      <c r="C74" s="54">
        <v>172.8</v>
      </c>
      <c r="D74" s="54">
        <v>31.6</v>
      </c>
      <c r="E74" s="54">
        <v>31.6</v>
      </c>
      <c r="F74" s="54">
        <f t="shared" si="13"/>
        <v>18.287037037037038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4770.5</v>
      </c>
      <c r="D75" s="51">
        <f>SUM(D46+D54+D58+D71+D73)</f>
        <v>965</v>
      </c>
      <c r="E75" s="51">
        <f>SUM(E46+E54+E58+E71+E73)</f>
        <v>965</v>
      </c>
      <c r="F75" s="51">
        <f t="shared" si="13"/>
        <v>20.228487579918248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-145.10000000000036</v>
      </c>
      <c r="D77" s="51">
        <f>D44-D75</f>
        <v>132</v>
      </c>
      <c r="E77" s="51">
        <f>E44-E75</f>
        <v>133.79999999999995</v>
      </c>
      <c r="F77" s="54"/>
      <c r="G77" s="54"/>
    </row>
    <row r="78" spans="1:7" ht="31.2">
      <c r="A78" s="48" t="s">
        <v>95</v>
      </c>
      <c r="B78" s="49" t="s">
        <v>96</v>
      </c>
      <c r="C78" s="51">
        <v>-145.1</v>
      </c>
      <c r="D78" s="51">
        <v>132</v>
      </c>
      <c r="E78" s="51">
        <v>133.80000000000001</v>
      </c>
      <c r="F78" s="54"/>
      <c r="G78" s="54"/>
    </row>
    <row r="79" spans="1:7" ht="31.2">
      <c r="A79" s="48" t="s">
        <v>97</v>
      </c>
      <c r="B79" s="49" t="s">
        <v>98</v>
      </c>
      <c r="C79" s="51">
        <v>-145.1</v>
      </c>
      <c r="D79" s="51">
        <v>132</v>
      </c>
      <c r="E79" s="51">
        <v>133.80000000000001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0</v>
      </c>
      <c r="D89" s="54">
        <v>0</v>
      </c>
      <c r="E89" s="54">
        <v>0</v>
      </c>
      <c r="F89" s="54"/>
      <c r="G89" s="54"/>
    </row>
    <row r="90" spans="1:7" ht="15.6">
      <c r="A90" s="60" t="s">
        <v>118</v>
      </c>
      <c r="B90" s="55" t="s">
        <v>119</v>
      </c>
      <c r="C90" s="54">
        <v>0</v>
      </c>
      <c r="D90" s="54">
        <v>0</v>
      </c>
      <c r="E90" s="54">
        <v>0</v>
      </c>
      <c r="F90" s="54"/>
      <c r="G90" s="54"/>
    </row>
    <row r="91" spans="1:7" ht="31.2">
      <c r="A91" s="60" t="s">
        <v>120</v>
      </c>
      <c r="B91" s="55" t="s">
        <v>121</v>
      </c>
      <c r="C91" s="54">
        <v>0</v>
      </c>
      <c r="D91" s="54">
        <v>0</v>
      </c>
      <c r="E91" s="54">
        <v>0</v>
      </c>
      <c r="F91" s="54"/>
      <c r="G91" s="54"/>
    </row>
    <row r="92" spans="1:7" ht="31.2">
      <c r="A92" s="52" t="s">
        <v>122</v>
      </c>
      <c r="B92" s="55" t="s">
        <v>123</v>
      </c>
      <c r="C92" s="54">
        <f t="shared" ref="C92:E93" si="14">C93</f>
        <v>0</v>
      </c>
      <c r="D92" s="54">
        <v>0</v>
      </c>
      <c r="E92" s="54">
        <f>E93</f>
        <v>0</v>
      </c>
      <c r="F92" s="54"/>
      <c r="G92" s="54"/>
    </row>
    <row r="93" spans="1:7" ht="93.6">
      <c r="A93" s="60" t="s">
        <v>124</v>
      </c>
      <c r="B93" s="55" t="s">
        <v>125</v>
      </c>
      <c r="C93" s="54">
        <f t="shared" si="14"/>
        <v>0</v>
      </c>
      <c r="D93" s="54">
        <v>0</v>
      </c>
      <c r="E93" s="54">
        <f t="shared" si="14"/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176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01.02.2024</vt:lpstr>
      <vt:lpstr>'01.02.2024'!Excel_BuiltIn__FilterDatabase</vt:lpstr>
      <vt:lpstr>'01.02.2024'!Заголовки_для_печати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2024-04-02T06:49:05Z</dcterms:modified>
</cp:coreProperties>
</file>