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8.2023" sheetId="1" r:id="rId1"/>
  </sheets>
  <definedNames>
    <definedName name="Excel_BuiltIn__FilterDatabase" localSheetId="0">'01.08.2023'!$A$5:$E$5</definedName>
    <definedName name="_xlnm.Print_Titles" localSheetId="0">'01.08.2023'!$5:$5</definedName>
  </definedNames>
  <calcPr calcId="124519"/>
</workbook>
</file>

<file path=xl/calcChain.xml><?xml version="1.0" encoding="utf-8"?>
<calcChain xmlns="http://schemas.openxmlformats.org/spreadsheetml/2006/main">
  <c r="F15" i="1"/>
  <c r="C93"/>
  <c r="E12"/>
  <c r="D73"/>
  <c r="D34"/>
  <c r="C36"/>
  <c r="C34" s="1"/>
  <c r="D38"/>
  <c r="G10"/>
  <c r="E10"/>
  <c r="C10"/>
  <c r="C35" l="1"/>
  <c r="D41"/>
  <c r="E41"/>
  <c r="C41"/>
  <c r="E24" l="1"/>
  <c r="D24"/>
  <c r="C24"/>
  <c r="C12"/>
  <c r="D58"/>
  <c r="E62" l="1"/>
  <c r="D62"/>
  <c r="C62"/>
  <c r="E38" l="1"/>
  <c r="G42"/>
  <c r="F42"/>
  <c r="D54"/>
  <c r="F14"/>
  <c r="C39"/>
  <c r="C38" s="1"/>
  <c r="C22" s="1"/>
  <c r="F40"/>
  <c r="G40"/>
  <c r="C20"/>
  <c r="F41" l="1"/>
  <c r="G41"/>
  <c r="F20"/>
  <c r="G20"/>
  <c r="G19"/>
  <c r="E87"/>
  <c r="E34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D87"/>
  <c r="D84" s="1"/>
  <c r="D85"/>
  <c r="C58"/>
  <c r="C73"/>
  <c r="C71"/>
  <c r="D65"/>
  <c r="C65"/>
  <c r="E90"/>
  <c r="E54"/>
  <c r="G54" s="1"/>
  <c r="G26"/>
  <c r="G28"/>
  <c r="G29"/>
  <c r="G30"/>
  <c r="G32"/>
  <c r="G33"/>
  <c r="F26"/>
  <c r="F28"/>
  <c r="F29"/>
  <c r="F30"/>
  <c r="F32"/>
  <c r="C7"/>
  <c r="C44" s="1"/>
  <c r="E7"/>
  <c r="F8"/>
  <c r="G8"/>
  <c r="F9"/>
  <c r="G9"/>
  <c r="F13"/>
  <c r="G13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E56"/>
  <c r="F57"/>
  <c r="E58"/>
  <c r="F60"/>
  <c r="F62"/>
  <c r="E65"/>
  <c r="D71"/>
  <c r="D75" s="1"/>
  <c r="E71"/>
  <c r="F72"/>
  <c r="G72"/>
  <c r="E73"/>
  <c r="F74"/>
  <c r="E80"/>
  <c r="E82"/>
  <c r="C87"/>
  <c r="C84" s="1"/>
  <c r="C79" s="1"/>
  <c r="E84"/>
  <c r="E79" s="1"/>
  <c r="E93"/>
  <c r="F17"/>
  <c r="E75" l="1"/>
  <c r="C75"/>
  <c r="G12"/>
  <c r="D79"/>
  <c r="F73"/>
  <c r="F56"/>
  <c r="F12"/>
  <c r="F7"/>
  <c r="F71"/>
  <c r="G7"/>
  <c r="F24"/>
  <c r="F16"/>
  <c r="F10"/>
  <c r="F11" s="1"/>
  <c r="D10" s="1"/>
  <c r="D6" s="1"/>
  <c r="F54"/>
  <c r="F27"/>
  <c r="G27"/>
  <c r="G16"/>
  <c r="G31"/>
  <c r="G24"/>
  <c r="F31"/>
  <c r="F58"/>
  <c r="F46"/>
  <c r="C78"/>
  <c r="G71"/>
  <c r="G46"/>
  <c r="F38"/>
  <c r="C23" s="1"/>
  <c r="F6" l="1"/>
  <c r="G6"/>
  <c r="G75"/>
  <c r="F75"/>
  <c r="F23"/>
  <c r="F22" l="1"/>
  <c r="C77" l="1"/>
  <c r="F44"/>
  <c r="G39"/>
  <c r="G38"/>
  <c r="D23" l="1"/>
  <c r="D22" l="1"/>
  <c r="G23"/>
  <c r="G22" l="1"/>
  <c r="D44"/>
  <c r="G44" l="1"/>
</calcChain>
</file>

<file path=xl/sharedStrings.xml><?xml version="1.0" encoding="utf-8"?>
<sst xmlns="http://schemas.openxmlformats.org/spreadsheetml/2006/main" count="186" uniqueCount="181">
  <si>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</si>
  <si>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</si>
  <si>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</si>
  <si>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</si>
  <si>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</si>
  <si>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</si>
  <si>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</si>
  <si>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</si>
  <si>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</si>
  <si>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</si>
  <si>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</si>
  <si>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</si>
  <si>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</si>
  <si>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</si>
  <si>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</si>
  <si>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</si>
  <si>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</si>
  <si>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</si>
  <si>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</si>
  <si>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</si>
  <si>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</si>
  <si>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</si>
  <si>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</si>
  <si>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</si>
  <si>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</si>
  <si>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</si>
  <si>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</si>
  <si>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</si>
  <si>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</si>
  <si>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</si>
  <si>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</si>
  <si>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</si>
  <si>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</si>
  <si>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</si>
  <si>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</si>
  <si>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</si>
  <si>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</si>
  <si>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</si>
  <si>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</si>
  <si>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</si>
  <si>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</si>
  <si>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</si>
  <si>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</si>
  <si>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</si>
  <si>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</si>
  <si>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</si>
  <si>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</si>
  <si>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</si>
  <si>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</si>
  <si>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</si>
  <si>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</si>
  <si>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</si>
  <si>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</si>
  <si>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</si>
  <si>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</si>
  <si>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</si>
  <si>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</si>
  <si>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</si>
  <si>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</si>
  <si>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</si>
  <si>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</si>
  <si>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</si>
  <si>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</si>
  <si>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</si>
  <si>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</si>
  <si>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</si>
  <si>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</si>
  <si>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</si>
  <si>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</si>
  <si>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</si>
  <si>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</si>
  <si>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</si>
  <si>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</si>
  <si>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</si>
  <si>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</si>
  <si>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</si>
  <si>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</si>
  <si>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</si>
  <si>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</si>
  <si>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</si>
  <si>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</si>
  <si>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</si>
  <si>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</si>
  <si>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</si>
  <si>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</si>
  <si>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</si>
  <si>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</si>
  <si>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</si>
  <si>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</si>
  <si>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</si>
  <si>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</si>
  <si>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</si>
  <si>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</si>
  <si>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</si>
  <si>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</si>
  <si>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</si>
  <si>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</si>
  <si>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</si>
  <si>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</si>
  <si>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</si>
  <si>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</si>
  <si>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</si>
  <si>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</si>
  <si>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</si>
  <si>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</si>
  <si>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</si>
  <si>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</si>
  <si>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</si>
  <si>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</si>
  <si>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</si>
  <si>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</si>
  <si>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</si>
  <si>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</si>
  <si>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</si>
  <si>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</si>
  <si>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</si>
  <si>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</si>
  <si>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</si>
  <si>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</si>
  <si>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</si>
  <si>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</si>
  <si>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</si>
  <si>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</si>
  <si>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</si>
  <si>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</si>
  <si>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</si>
  <si>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</si>
  <si>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</si>
  <si>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</si>
  <si>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</si>
  <si>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</si>
  <si>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</si>
  <si>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</si>
  <si>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</si>
  <si>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</si>
  <si>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</si>
  <si>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</si>
  <si>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</si>
  <si>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</si>
  <si>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</si>
  <si>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</si>
  <si>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</si>
  <si>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</si>
  <si>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</si>
  <si>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</si>
  <si>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</si>
  <si>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</si>
  <si>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0501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</si>
  <si>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</si>
  <si>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</si>
  <si>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</si>
  <si>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</si>
  <si>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</si>
  <si>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</si>
  <si>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</si>
  <si>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</si>
  <si>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</si>
  <si>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</si>
  <si>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</si>
  <si>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</si>
  <si>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</si>
  <si>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</si>
  <si>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</si>
  <si>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</si>
  <si>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</si>
  <si>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</si>
  <si>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</si>
  <si>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</si>
  <si>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</si>
  <si>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</si>
  <si>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</si>
  <si>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</si>
  <si>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</si>
  <si>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>Н.А.Тимохина</t>
  </si>
  <si>
    <t xml:space="preserve">000 1 11 09045 10 0000 120 </t>
  </si>
  <si>
    <t>000 2 02 35118 10 9603 150</t>
  </si>
  <si>
    <t>об исполнении  бюджета  Майского сельсовета Малосердобинского  района  на  01.09.2023 г.</t>
  </si>
  <si>
    <t>Уточненный план на 01.09.2023 год</t>
  </si>
  <si>
    <t xml:space="preserve"> План на январь-август 2023 года</t>
  </si>
  <si>
    <t>Исполнено на 01.09.2023г</t>
  </si>
  <si>
    <t>% исполнения к плану за январь-август 2023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</si>
</sst>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312420</xdr:colOff>
      <xdr:row>97</xdr:row>
      <xdr:rowOff>3048</xdr:rowOff>
    </xdr:from>
    <xdr:to>
      <xdr:col>3</xdr:col>
      <xdr:colOff>579120</xdr:colOff>
      <xdr:row>101</xdr:row>
      <xdr:rowOff>38100</xdr:rowOff>
    </xdr:to>
    <xdr:pic>
      <xdr:nvPicPr>
        <xdr:cNvPr id="2" name="Рисунок 1" descr="подпись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2647" t="19066" r="45294" b="71722"/>
        <a:stretch>
          <a:fillRect/>
        </a:stretch>
      </xdr:blipFill>
      <xdr:spPr>
        <a:xfrm>
          <a:off x="6286500" y="38194488"/>
          <a:ext cx="1257300" cy="720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93" zoomScaleNormal="90" zoomScaleSheetLayoutView="100" workbookViewId="0">
      <selection activeCell="F6" sqref="F6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176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177</v>
      </c>
      <c r="D5" s="14" t="s">
        <v>178</v>
      </c>
      <c r="E5" s="14" t="s">
        <v>179</v>
      </c>
      <c r="F5" s="13" t="s">
        <v>4</v>
      </c>
      <c r="G5" s="15" t="s">
        <v>180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2816.2999999999997</v>
      </c>
      <c r="D6" s="18">
        <f>SUM(D7+D9+D10+D12+D16)</f>
        <v>1654.6999999999998</v>
      </c>
      <c r="E6" s="18">
        <v>1654.7</v>
      </c>
      <c r="F6" s="18">
        <f t="shared" ref="F6:F32" si="0">E6/C6*100</f>
        <v>58.754394063132487</v>
      </c>
      <c r="G6" s="19">
        <f t="shared" ref="G6:G9" si="1">E6/D6*100</f>
        <v>100.00000000000003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28.2</v>
      </c>
      <c r="D7" s="23">
        <v>14</v>
      </c>
      <c r="E7" s="23">
        <f>SUM(E8:E8)</f>
        <v>14</v>
      </c>
      <c r="F7" s="23">
        <f t="shared" si="0"/>
        <v>49.645390070921984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28.2</v>
      </c>
      <c r="D8" s="27">
        <v>14</v>
      </c>
      <c r="E8" s="27">
        <v>14</v>
      </c>
      <c r="F8" s="27">
        <f t="shared" si="0"/>
        <v>49.645390070921984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835</v>
      </c>
      <c r="D9" s="31">
        <v>621.29999999999995</v>
      </c>
      <c r="E9" s="31">
        <v>621.29999999999995</v>
      </c>
      <c r="F9" s="31">
        <f t="shared" si="0"/>
        <v>74.407185628742511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321</v>
      </c>
      <c r="D10" s="31">
        <f>SUM(D11)</f>
        <v>233.6</v>
      </c>
      <c r="E10" s="31">
        <f>SUM(E11)</f>
        <v>233.6</v>
      </c>
      <c r="F10" s="31">
        <f t="shared" si="0"/>
        <v>72.772585669781932</v>
      </c>
      <c r="G10" s="24">
        <f>SUM(G11)</f>
        <v>0</v>
      </c>
    </row>
    <row r="11" spans="1:7" ht="18" customHeight="1">
      <c r="A11" s="25" t="s">
        <v>15</v>
      </c>
      <c r="B11" s="26" t="s">
        <v>156</v>
      </c>
      <c r="C11" s="27">
        <v>321</v>
      </c>
      <c r="D11" s="27">
        <v>233.6</v>
      </c>
      <c r="E11" s="27">
        <v>233.6</v>
      </c>
      <c r="F11" s="27">
        <f>SUM(F10)</f>
        <v>72.772585669781932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1338.5</v>
      </c>
      <c r="D12" s="31">
        <f>(D13+D14+D15)</f>
        <v>574.69999999999993</v>
      </c>
      <c r="E12" s="31">
        <f>SUM(E13:E15)</f>
        <v>574.69999999999993</v>
      </c>
      <c r="F12" s="31">
        <f t="shared" si="0"/>
        <v>42.936122525214785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127.7</v>
      </c>
      <c r="D13" s="27">
        <v>28.9</v>
      </c>
      <c r="E13" s="27">
        <v>28.9</v>
      </c>
      <c r="F13" s="27">
        <f t="shared" si="0"/>
        <v>22.631166797180889</v>
      </c>
      <c r="G13" s="28">
        <f t="shared" si="2"/>
        <v>100</v>
      </c>
    </row>
    <row r="14" spans="1:7" s="20" customFormat="1" ht="78" customHeight="1" thickBot="1">
      <c r="A14" s="84" t="s">
        <v>159</v>
      </c>
      <c r="B14" s="26" t="s">
        <v>161</v>
      </c>
      <c r="C14" s="27">
        <v>935.2</v>
      </c>
      <c r="D14" s="27">
        <v>527.5</v>
      </c>
      <c r="E14" s="27">
        <v>527.5</v>
      </c>
      <c r="F14" s="27">
        <f t="shared" si="0"/>
        <v>56.405047048759613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275.60000000000002</v>
      </c>
      <c r="D15" s="27">
        <v>18.3</v>
      </c>
      <c r="E15" s="27">
        <v>18.3</v>
      </c>
      <c r="F15" s="27">
        <f t="shared" si="0"/>
        <v>6.6400580551523936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293.60000000000002</v>
      </c>
      <c r="D16" s="31">
        <f>SUM(D17+D20)</f>
        <v>211.1</v>
      </c>
      <c r="E16" s="31">
        <f>SUM(E17+E20)</f>
        <v>211.1</v>
      </c>
      <c r="F16" s="31">
        <f t="shared" si="0"/>
        <v>71.900544959128055</v>
      </c>
      <c r="G16" s="24">
        <f t="shared" si="2"/>
        <v>100</v>
      </c>
    </row>
    <row r="17" spans="1:7" s="20" customFormat="1" ht="116.25" customHeight="1">
      <c r="A17" s="66" t="s">
        <v>137</v>
      </c>
      <c r="B17" s="30" t="s">
        <v>18</v>
      </c>
      <c r="C17" s="31">
        <f>SUM(C18:C19)</f>
        <v>135.19999999999999</v>
      </c>
      <c r="D17" s="31">
        <f>SUM(D18:D19)</f>
        <v>111.89999999999999</v>
      </c>
      <c r="E17" s="31">
        <f>SUM(E18:E19)</f>
        <v>111.89999999999999</v>
      </c>
      <c r="F17" s="31">
        <f t="shared" si="0"/>
        <v>82.76627218934911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120.8</v>
      </c>
      <c r="D18" s="27">
        <v>102.3</v>
      </c>
      <c r="E18" s="27">
        <v>102.3</v>
      </c>
      <c r="F18" s="27">
        <f t="shared" si="0"/>
        <v>84.685430463576168</v>
      </c>
      <c r="G18" s="28">
        <f t="shared" si="2"/>
        <v>100</v>
      </c>
    </row>
    <row r="19" spans="1:7" ht="90.75" customHeight="1">
      <c r="A19" s="38" t="s">
        <v>138</v>
      </c>
      <c r="B19" s="26" t="s">
        <v>165</v>
      </c>
      <c r="C19" s="27">
        <v>14.4</v>
      </c>
      <c r="D19" s="27">
        <v>9.6</v>
      </c>
      <c r="E19" s="27">
        <v>9.6</v>
      </c>
      <c r="F19" s="27">
        <f t="shared" si="0"/>
        <v>66.666666666666657</v>
      </c>
      <c r="G19" s="28">
        <f t="shared" si="2"/>
        <v>100</v>
      </c>
    </row>
    <row r="20" spans="1:7" ht="105.75" customHeight="1">
      <c r="A20" s="67" t="s">
        <v>140</v>
      </c>
      <c r="B20" s="39" t="s">
        <v>141</v>
      </c>
      <c r="C20" s="41">
        <f>C21</f>
        <v>158.4</v>
      </c>
      <c r="D20" s="41">
        <v>99.2</v>
      </c>
      <c r="E20" s="41">
        <v>99.2</v>
      </c>
      <c r="F20" s="41">
        <f t="shared" si="0"/>
        <v>62.62626262626263</v>
      </c>
      <c r="G20" s="42">
        <f t="shared" si="2"/>
        <v>100</v>
      </c>
    </row>
    <row r="21" spans="1:7" ht="96.75" customHeight="1" thickBot="1">
      <c r="A21" s="25" t="s">
        <v>139</v>
      </c>
      <c r="B21" s="26" t="s">
        <v>174</v>
      </c>
      <c r="C21" s="27">
        <v>158.4</v>
      </c>
      <c r="D21" s="27">
        <v>99.2</v>
      </c>
      <c r="E21" s="27">
        <v>99.2</v>
      </c>
      <c r="F21" s="27">
        <f t="shared" si="0"/>
        <v>62.62626262626263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2713.4</v>
      </c>
      <c r="D22" s="18">
        <f>D23+D43</f>
        <v>1011.4</v>
      </c>
      <c r="E22" s="18">
        <f>E23+E43</f>
        <v>1011.4</v>
      </c>
      <c r="F22" s="18">
        <f t="shared" si="0"/>
        <v>37.274268445492737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f>F38</f>
        <v>64.788732394366207</v>
      </c>
      <c r="D23" s="23">
        <f>D24+D34+D38+D41</f>
        <v>1011.4</v>
      </c>
      <c r="E23" s="23">
        <f>E24+E34+E38+E41</f>
        <v>1011.4</v>
      </c>
      <c r="F23" s="23">
        <f t="shared" si="0"/>
        <v>1561.0739130434781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133</v>
      </c>
      <c r="C24" s="31">
        <f>C25+C33</f>
        <v>904.2</v>
      </c>
      <c r="D24" s="31">
        <f>D25+D33</f>
        <v>602.79999999999995</v>
      </c>
      <c r="E24" s="31">
        <f>E25+E33</f>
        <v>602.79999999999995</v>
      </c>
      <c r="F24" s="31">
        <f t="shared" si="0"/>
        <v>66.666666666666657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271.2</v>
      </c>
      <c r="D25" s="34">
        <v>180.8</v>
      </c>
      <c r="E25" s="34">
        <v>180.8</v>
      </c>
      <c r="F25" s="27">
        <f t="shared" si="0"/>
        <v>66.666666666666671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633</v>
      </c>
      <c r="D33" s="34">
        <v>422</v>
      </c>
      <c r="E33" s="34">
        <v>422</v>
      </c>
      <c r="F33" s="27">
        <f>E33/C33*100</f>
        <v>66.666666666666657</v>
      </c>
      <c r="G33" s="28">
        <f>E33/D33*100</f>
        <v>100</v>
      </c>
    </row>
    <row r="34" spans="1:7" ht="31.2">
      <c r="A34" s="29" t="s">
        <v>39</v>
      </c>
      <c r="B34" s="26" t="s">
        <v>134</v>
      </c>
      <c r="C34" s="35">
        <f>SUM(C36)</f>
        <v>475.2</v>
      </c>
      <c r="D34" s="35">
        <f>SUM(D36)</f>
        <v>316.8</v>
      </c>
      <c r="E34" s="35">
        <f>SUM(E35)</f>
        <v>316.8</v>
      </c>
      <c r="F34" s="27">
        <f t="shared" ref="F34:F37" si="4">E34/C34*100</f>
        <v>66.666666666666671</v>
      </c>
      <c r="G34" s="28">
        <f>E34/D34*100</f>
        <v>100</v>
      </c>
    </row>
    <row r="35" spans="1:7" ht="21.75" customHeight="1">
      <c r="A35" s="68" t="s">
        <v>35</v>
      </c>
      <c r="B35" s="69" t="s">
        <v>135</v>
      </c>
      <c r="C35" s="40">
        <f>SUM(C36)</f>
        <v>475.2</v>
      </c>
      <c r="D35" s="40">
        <v>316.8</v>
      </c>
      <c r="E35" s="40">
        <v>316.8</v>
      </c>
      <c r="F35" s="41">
        <f t="shared" si="4"/>
        <v>66.666666666666671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f>SUM(C37)</f>
        <v>475.2</v>
      </c>
      <c r="D36" s="34">
        <v>316.8</v>
      </c>
      <c r="E36" s="34">
        <v>316.8</v>
      </c>
      <c r="F36" s="27">
        <f t="shared" si="4"/>
        <v>66.666666666666671</v>
      </c>
      <c r="G36" s="28">
        <f t="shared" si="5"/>
        <v>100</v>
      </c>
    </row>
    <row r="37" spans="1:7" ht="86.25" customHeight="1">
      <c r="A37" s="25" t="s">
        <v>132</v>
      </c>
      <c r="B37" s="26" t="s">
        <v>168</v>
      </c>
      <c r="C37" s="34">
        <v>475.2</v>
      </c>
      <c r="D37" s="34">
        <v>316.8</v>
      </c>
      <c r="E37" s="34">
        <v>316.8</v>
      </c>
      <c r="F37" s="27">
        <f t="shared" si="4"/>
        <v>66.666666666666671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136</v>
      </c>
      <c r="C38" s="31">
        <f>SUM(C39)</f>
        <v>113.6</v>
      </c>
      <c r="D38" s="31">
        <f>SUM(D39)</f>
        <v>73.599999999999994</v>
      </c>
      <c r="E38" s="31">
        <f>SUM(E39)</f>
        <v>73.599999999999994</v>
      </c>
      <c r="F38" s="31">
        <f>E38/C38*100</f>
        <v>64.788732394366207</v>
      </c>
      <c r="G38" s="24">
        <f>E38/D38*100</f>
        <v>100</v>
      </c>
    </row>
    <row r="39" spans="1:7" ht="51.75" customHeight="1">
      <c r="A39" s="70" t="s">
        <v>143</v>
      </c>
      <c r="B39" s="39" t="s">
        <v>142</v>
      </c>
      <c r="C39" s="40">
        <f>C40</f>
        <v>113.6</v>
      </c>
      <c r="D39" s="40">
        <v>73.599999999999994</v>
      </c>
      <c r="E39" s="40">
        <v>73.599999999999994</v>
      </c>
      <c r="F39" s="41">
        <f t="shared" ref="F39:F44" si="6">E39/C39*100</f>
        <v>64.788732394366207</v>
      </c>
      <c r="G39" s="42">
        <f t="shared" ref="G39:G42" si="7">E39/D39*100</f>
        <v>100</v>
      </c>
    </row>
    <row r="40" spans="1:7" ht="50.25" customHeight="1">
      <c r="A40" s="43" t="s">
        <v>144</v>
      </c>
      <c r="B40" s="26" t="s">
        <v>175</v>
      </c>
      <c r="C40" s="34">
        <v>113.6</v>
      </c>
      <c r="D40" s="34">
        <v>73.599999999999994</v>
      </c>
      <c r="E40" s="34">
        <v>73.599999999999994</v>
      </c>
      <c r="F40" s="27">
        <f t="shared" si="6"/>
        <v>64.788732394366207</v>
      </c>
      <c r="G40" s="28">
        <f t="shared" si="7"/>
        <v>100</v>
      </c>
    </row>
    <row r="41" spans="1:7" ht="15.6" customHeight="1" thickBot="1">
      <c r="A41" s="77" t="s">
        <v>145</v>
      </c>
      <c r="B41" s="78" t="s">
        <v>146</v>
      </c>
      <c r="C41" s="79">
        <f>C42</f>
        <v>1220.4000000000001</v>
      </c>
      <c r="D41" s="79">
        <f t="shared" ref="D41:E41" si="8">D42</f>
        <v>18.2</v>
      </c>
      <c r="E41" s="79">
        <f t="shared" si="8"/>
        <v>18.2</v>
      </c>
      <c r="F41" s="73">
        <f t="shared" si="6"/>
        <v>1.4913143231727302</v>
      </c>
      <c r="G41" s="72">
        <f t="shared" si="7"/>
        <v>100</v>
      </c>
    </row>
    <row r="42" spans="1:7" ht="18" customHeight="1" thickBot="1">
      <c r="A42" s="74" t="s">
        <v>166</v>
      </c>
      <c r="B42" s="75" t="s">
        <v>167</v>
      </c>
      <c r="C42" s="76">
        <v>1220.4000000000001</v>
      </c>
      <c r="D42" s="76">
        <v>18.2</v>
      </c>
      <c r="E42" s="76">
        <v>18.2</v>
      </c>
      <c r="F42" s="73">
        <f t="shared" si="6"/>
        <v>1.4913143231727302</v>
      </c>
      <c r="G42" s="72">
        <f t="shared" si="7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5529.7</v>
      </c>
      <c r="D44" s="45">
        <f>D22+D6</f>
        <v>2666.1</v>
      </c>
      <c r="E44" s="45">
        <v>2666.1</v>
      </c>
      <c r="F44" s="45">
        <f t="shared" si="6"/>
        <v>48.214188834837337</v>
      </c>
      <c r="G44" s="46">
        <f t="shared" ref="G44" si="9">E44/D44*100</f>
        <v>100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2468.6999999999998</v>
      </c>
      <c r="D46" s="51">
        <f>SUM(D48:D53)</f>
        <v>1235</v>
      </c>
      <c r="E46" s="51">
        <f>SUM(E48:E53)</f>
        <v>1235</v>
      </c>
      <c r="F46" s="51">
        <f t="shared" ref="F46:F55" si="10">E46/C46*100</f>
        <v>50.026329647182735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2466.6999999999998</v>
      </c>
      <c r="D48" s="54">
        <v>1235</v>
      </c>
      <c r="E48" s="54">
        <v>1235</v>
      </c>
      <c r="F48" s="54">
        <f t="shared" si="10"/>
        <v>50.066890987959624</v>
      </c>
      <c r="G48" s="54">
        <f>E48/D48*100</f>
        <v>100</v>
      </c>
    </row>
    <row r="49" spans="1:7" ht="15.6">
      <c r="A49" s="52" t="s">
        <v>131</v>
      </c>
      <c r="B49" s="53" t="s">
        <v>130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0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</v>
      </c>
      <c r="D53" s="54">
        <v>0</v>
      </c>
      <c r="E53" s="54">
        <v>0</v>
      </c>
      <c r="F53" s="54">
        <f t="shared" si="10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113.6</v>
      </c>
      <c r="D54" s="51">
        <f>SUM(D55:D55)</f>
        <v>67.3</v>
      </c>
      <c r="E54" s="51">
        <f>SUM(E55:E55)</f>
        <v>67.3</v>
      </c>
      <c r="F54" s="51">
        <f t="shared" si="10"/>
        <v>59.242957746478872</v>
      </c>
      <c r="G54" s="51">
        <f t="shared" ref="G54:G72" si="11">E54/D54*100</f>
        <v>100</v>
      </c>
    </row>
    <row r="55" spans="1:7" ht="15.6">
      <c r="A55" s="52" t="s">
        <v>58</v>
      </c>
      <c r="B55" s="53" t="s">
        <v>59</v>
      </c>
      <c r="C55" s="54">
        <v>113.6</v>
      </c>
      <c r="D55" s="54">
        <v>67.3</v>
      </c>
      <c r="E55" s="54">
        <v>67.3</v>
      </c>
      <c r="F55" s="54">
        <f t="shared" si="10"/>
        <v>59.242957746478872</v>
      </c>
      <c r="G55" s="54">
        <f t="shared" si="11"/>
        <v>100</v>
      </c>
    </row>
    <row r="56" spans="1:7" ht="31.2">
      <c r="A56" s="52" t="s">
        <v>60</v>
      </c>
      <c r="B56" s="50" t="s">
        <v>61</v>
      </c>
      <c r="C56" s="51">
        <f>SUM(C57:C57)</f>
        <v>7.5</v>
      </c>
      <c r="D56" s="51">
        <f>SUM(D57:D57)</f>
        <v>0</v>
      </c>
      <c r="E56" s="51">
        <f>SUM(E57:E57)</f>
        <v>0</v>
      </c>
      <c r="F56" s="51">
        <f>E56/C56*100</f>
        <v>0</v>
      </c>
      <c r="G56" s="51">
        <v>0</v>
      </c>
    </row>
    <row r="57" spans="1:7" ht="46.8">
      <c r="A57" s="52" t="s">
        <v>149</v>
      </c>
      <c r="B57" s="53" t="s">
        <v>148</v>
      </c>
      <c r="C57" s="54">
        <v>7.5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1090.4000000000001</v>
      </c>
      <c r="D58" s="51">
        <f>SUM(D59:D61)</f>
        <v>131.69999999999999</v>
      </c>
      <c r="E58" s="51">
        <f>SUM(E59:E61)</f>
        <v>131.69999999999999</v>
      </c>
      <c r="F58" s="51">
        <f>E58/C58*100</f>
        <v>12.07813646368305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1090.4000000000001</v>
      </c>
      <c r="D60" s="54">
        <v>131.69999999999999</v>
      </c>
      <c r="E60" s="54">
        <v>131.69999999999999</v>
      </c>
      <c r="F60" s="54">
        <f t="shared" ref="F60:F75" si="12">E60/C60*100</f>
        <v>12.07813646368305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18.399999999999999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147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18.399999999999999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2411.8000000000002</v>
      </c>
      <c r="D71" s="51">
        <f>SUM(D72:D72)</f>
        <v>867.7</v>
      </c>
      <c r="E71" s="51">
        <f>SUM(E72:E72)</f>
        <v>867.7</v>
      </c>
      <c r="F71" s="51">
        <f t="shared" si="12"/>
        <v>35.977278381291981</v>
      </c>
      <c r="G71" s="51">
        <f t="shared" si="11"/>
        <v>100</v>
      </c>
    </row>
    <row r="72" spans="1:7" ht="15.6">
      <c r="A72" s="52" t="s">
        <v>86</v>
      </c>
      <c r="B72" s="53" t="s">
        <v>87</v>
      </c>
      <c r="C72" s="54">
        <v>2411.8000000000002</v>
      </c>
      <c r="D72" s="54">
        <v>867.7</v>
      </c>
      <c r="E72" s="54">
        <v>867.7</v>
      </c>
      <c r="F72" s="54">
        <f t="shared" si="12"/>
        <v>35.977278381291981</v>
      </c>
      <c r="G72" s="54">
        <f t="shared" si="11"/>
        <v>100</v>
      </c>
    </row>
    <row r="73" spans="1:7" ht="15.6">
      <c r="A73" s="48" t="s">
        <v>88</v>
      </c>
      <c r="B73" s="50" t="s">
        <v>89</v>
      </c>
      <c r="C73" s="51">
        <f>SUM(C74:C74)</f>
        <v>149.80000000000001</v>
      </c>
      <c r="D73" s="51">
        <f>SUM(D74:D74)</f>
        <v>47.2</v>
      </c>
      <c r="E73" s="51">
        <f>SUM(E74:E74)</f>
        <v>47.2</v>
      </c>
      <c r="F73" s="51">
        <f t="shared" si="12"/>
        <v>31.508678237650201</v>
      </c>
      <c r="G73" s="51">
        <v>0</v>
      </c>
    </row>
    <row r="74" spans="1:7" ht="15.6">
      <c r="A74" s="52" t="s">
        <v>90</v>
      </c>
      <c r="B74" s="53" t="s">
        <v>91</v>
      </c>
      <c r="C74" s="54">
        <v>149.80000000000001</v>
      </c>
      <c r="D74" s="54">
        <v>47.2</v>
      </c>
      <c r="E74" s="54">
        <v>47.2</v>
      </c>
      <c r="F74" s="54">
        <f t="shared" si="12"/>
        <v>31.508678237650201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6260.2000000000007</v>
      </c>
      <c r="D75" s="51">
        <f>SUM(D46+D54+D58+D71+D73)</f>
        <v>2348.8999999999996</v>
      </c>
      <c r="E75" s="51">
        <f>SUM(E46+E54+E58+E71+E73)</f>
        <v>2348.8999999999996</v>
      </c>
      <c r="F75" s="51">
        <f t="shared" si="12"/>
        <v>37.521165457972579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-730.50000000000091</v>
      </c>
      <c r="D77" s="51">
        <v>317.2</v>
      </c>
      <c r="E77" s="51">
        <v>317.2</v>
      </c>
      <c r="F77" s="54"/>
      <c r="G77" s="54"/>
    </row>
    <row r="78" spans="1:7" ht="31.2">
      <c r="A78" s="48" t="s">
        <v>95</v>
      </c>
      <c r="B78" s="49" t="s">
        <v>96</v>
      </c>
      <c r="C78" s="51">
        <f>C79+C89+C92</f>
        <v>730.5</v>
      </c>
      <c r="D78" s="51">
        <v>317.2</v>
      </c>
      <c r="E78" s="51">
        <v>317.2</v>
      </c>
      <c r="F78" s="54"/>
      <c r="G78" s="54"/>
    </row>
    <row r="79" spans="1:7" ht="31.2">
      <c r="A79" s="48" t="s">
        <v>97</v>
      </c>
      <c r="B79" s="49" t="s">
        <v>98</v>
      </c>
      <c r="C79" s="51">
        <f>C84</f>
        <v>0</v>
      </c>
      <c r="D79" s="51">
        <f>D84</f>
        <v>0</v>
      </c>
      <c r="E79" s="51">
        <f>E84</f>
        <v>0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>
        <f>E81</f>
        <v>0</v>
      </c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>
        <v>0</v>
      </c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>
        <f>E83</f>
        <v>0</v>
      </c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>
        <v>0</v>
      </c>
      <c r="F83" s="54"/>
      <c r="G83" s="54"/>
    </row>
    <row r="84" spans="1:7" ht="32.4">
      <c r="A84" s="56" t="s">
        <v>107</v>
      </c>
      <c r="B84" s="57" t="s">
        <v>108</v>
      </c>
      <c r="C84" s="58">
        <f>C87</f>
        <v>0</v>
      </c>
      <c r="D84" s="58">
        <f>D87</f>
        <v>0</v>
      </c>
      <c r="E84" s="58">
        <f>E87</f>
        <v>0</v>
      </c>
      <c r="F84" s="54"/>
      <c r="G84" s="54"/>
    </row>
    <row r="85" spans="1:7" ht="62.4">
      <c r="A85" s="52" t="s">
        <v>109</v>
      </c>
      <c r="B85" s="55" t="s">
        <v>110</v>
      </c>
      <c r="C85" s="54"/>
      <c r="D85" s="54">
        <f>D86</f>
        <v>0</v>
      </c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>
        <v>0</v>
      </c>
      <c r="E86" s="59"/>
      <c r="F86" s="59"/>
      <c r="G86" s="59"/>
    </row>
    <row r="87" spans="1:7" ht="31.2">
      <c r="A87" s="52" t="s">
        <v>112</v>
      </c>
      <c r="B87" s="55" t="s">
        <v>113</v>
      </c>
      <c r="C87" s="54">
        <f>C88</f>
        <v>0</v>
      </c>
      <c r="D87" s="54">
        <f>D88</f>
        <v>0</v>
      </c>
      <c r="E87" s="54">
        <f>E88</f>
        <v>0</v>
      </c>
      <c r="F87" s="54"/>
      <c r="G87" s="54"/>
    </row>
    <row r="88" spans="1:7" ht="46.8">
      <c r="A88" s="52" t="s">
        <v>114</v>
      </c>
      <c r="B88" s="55" t="s">
        <v>115</v>
      </c>
      <c r="C88" s="54">
        <v>0</v>
      </c>
      <c r="D88" s="54">
        <v>0</v>
      </c>
      <c r="E88" s="54"/>
      <c r="F88" s="54"/>
      <c r="G88" s="54"/>
    </row>
    <row r="89" spans="1:7" ht="31.2">
      <c r="A89" s="60" t="s">
        <v>116</v>
      </c>
      <c r="B89" s="55" t="s">
        <v>117</v>
      </c>
      <c r="C89" s="54">
        <v>6260.2</v>
      </c>
      <c r="D89" s="54">
        <v>2348.9</v>
      </c>
      <c r="E89" s="54">
        <v>2348.9</v>
      </c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>
        <f>E91</f>
        <v>0</v>
      </c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>
        <v>-5529.7</v>
      </c>
      <c r="D92" s="54">
        <v>-2666.2</v>
      </c>
      <c r="E92" s="54">
        <v>-2351.3000000000002</v>
      </c>
      <c r="F92" s="54"/>
      <c r="G92" s="54"/>
    </row>
    <row r="93" spans="1:7" ht="93.6">
      <c r="A93" s="60" t="s">
        <v>124</v>
      </c>
      <c r="B93" s="55" t="s">
        <v>125</v>
      </c>
      <c r="C93" s="54">
        <f>C94</f>
        <v>0</v>
      </c>
      <c r="D93" s="54">
        <v>0</v>
      </c>
      <c r="E93" s="54">
        <f t="shared" ref="E93" si="13">E94</f>
        <v>0</v>
      </c>
      <c r="F93" s="54"/>
      <c r="G93" s="54"/>
    </row>
    <row r="94" spans="1:7" ht="31.2">
      <c r="A94" s="60" t="s">
        <v>126</v>
      </c>
      <c r="B94" s="55" t="s">
        <v>127</v>
      </c>
      <c r="C94" s="54"/>
      <c r="D94" s="54">
        <v>0</v>
      </c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730.5</v>
      </c>
      <c r="D95" s="51">
        <v>317.3</v>
      </c>
      <c r="E95" s="51">
        <v>317.3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15.6">
      <c r="A97" s="61"/>
      <c r="B97" s="61"/>
      <c r="C97" s="62"/>
      <c r="D97" s="62"/>
      <c r="E97" s="62"/>
      <c r="F97" s="63"/>
      <c r="G97" s="63"/>
    </row>
    <row r="98" spans="1:7" ht="15.6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/>
      <c r="D99" s="88"/>
      <c r="E99" s="64" t="s">
        <v>173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01.08.2023</vt:lpstr>
      <vt:lpstr>'01.08.2023'!Excel_BuiltIn__FilterDatabase</vt:lpstr>
      <vt:lpstr>'01.08.2023'!Заголовки_для_печати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2023-09-07T06:49:51Z</dcterms:modified>
</cp:coreProperties>
</file>