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на 01.09.2025" sheetId="1" r:id="rId1"/>
  </sheets>
  <definedNames>
    <definedName name="Excel_BuiltIn__FilterDatabase" localSheetId="0">'на 01.09.2025'!$A$5:$E$5</definedName>
    <definedName name="_xlnm.Print_Titles" localSheetId="0">'на 01.09.2025'!$5:$5</definedName>
  </definedNames>
  <calcPr calcId="124519"/>
</workbook>
</file>

<file path=xl/calcChain.xml><?xml version="1.0" encoding="utf-8"?>
<calcChain xmlns="http://schemas.openxmlformats.org/spreadsheetml/2006/main">
  <c r="E10" i="1"/>
  <c r="E20"/>
  <c r="D20"/>
  <c r="E7"/>
  <c r="E56"/>
  <c r="C36"/>
  <c r="C35"/>
  <c r="D7"/>
  <c r="E36"/>
  <c r="D36"/>
  <c r="D34" s="1"/>
  <c r="C34"/>
  <c r="D39"/>
  <c r="D38" s="1"/>
  <c r="G10"/>
  <c r="C10"/>
  <c r="F10" l="1"/>
  <c r="D41"/>
  <c r="E41"/>
  <c r="C41"/>
  <c r="E24" l="1"/>
  <c r="D24"/>
  <c r="C24"/>
  <c r="C12"/>
  <c r="D58"/>
  <c r="E62" l="1"/>
  <c r="D62"/>
  <c r="C62"/>
  <c r="E39" l="1"/>
  <c r="E38" s="1"/>
  <c r="G42"/>
  <c r="F42"/>
  <c r="D54"/>
  <c r="F14"/>
  <c r="C38"/>
  <c r="C22" s="1"/>
  <c r="F40"/>
  <c r="G40"/>
  <c r="C20"/>
  <c r="F41" l="1"/>
  <c r="G41"/>
  <c r="F20"/>
  <c r="G20"/>
  <c r="G19"/>
  <c r="E35"/>
  <c r="E34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F57"/>
  <c r="E58"/>
  <c r="F60"/>
  <c r="F62"/>
  <c r="E65"/>
  <c r="D71"/>
  <c r="E71"/>
  <c r="F72"/>
  <c r="G72"/>
  <c r="E73"/>
  <c r="F74"/>
  <c r="F17"/>
  <c r="E75" l="1"/>
  <c r="D75"/>
  <c r="C75"/>
  <c r="G12"/>
  <c r="F73"/>
  <c r="F56"/>
  <c r="F12"/>
  <c r="F7"/>
  <c r="F71"/>
  <c r="G7"/>
  <c r="F24"/>
  <c r="F16"/>
  <c r="F11"/>
  <c r="D6" s="1"/>
  <c r="F54"/>
  <c r="F27"/>
  <c r="G27"/>
  <c r="G16"/>
  <c r="G31"/>
  <c r="G24"/>
  <c r="F31"/>
  <c r="F58"/>
  <c r="F46"/>
  <c r="G71"/>
  <c r="G46"/>
  <c r="F38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G44" l="1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<sst xmlns="http://schemas.openxmlformats.org/spreadsheetml/2006/main" count="187" uniqueCount="182">
  <si>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</si>
  <si>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</si>
  <si>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</si>
  <si>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</si>
  <si>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</si>
  <si>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</si>
  <si>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</si>
  <si>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</si>
  <si>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</si>
  <si>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</si>
  <si>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</si>
  <si>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</si>
  <si>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</si>
  <si>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</si>
  <si>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</si>
  <si>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</si>
  <si>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</si>
  <si>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</si>
  <si>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</si>
  <si>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</si>
  <si>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</si>
  <si>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</si>
  <si>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</si>
  <si>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</si>
  <si>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</si>
  <si>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</si>
  <si>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</si>
  <si>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</si>
  <si>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</si>
  <si>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</si>
  <si>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</si>
  <si>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</si>
  <si>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</si>
  <si>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</si>
  <si>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</si>
  <si>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</si>
  <si>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</si>
  <si>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</si>
  <si>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</si>
  <si>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</si>
  <si>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</si>
  <si>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</si>
  <si>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</si>
  <si>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</si>
  <si>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</si>
  <si>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</si>
  <si>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</si>
  <si>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</si>
  <si>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</si>
  <si>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</si>
  <si>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</si>
  <si>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</si>
  <si>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</si>
  <si>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</si>
  <si>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</si>
  <si>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</si>
  <si>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</si>
  <si>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</si>
  <si>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</si>
  <si>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</si>
  <si>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</si>
  <si>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</si>
  <si>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</si>
  <si>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</si>
  <si>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</si>
  <si>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</si>
  <si>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</si>
  <si>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</si>
  <si>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</si>
  <si>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</si>
  <si>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</si>
  <si>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</si>
  <si>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</si>
  <si>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</si>
  <si>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</si>
  <si>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</si>
  <si>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</si>
  <si>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</si>
  <si>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</si>
  <si>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</si>
  <si>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</si>
  <si>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</si>
  <si>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</si>
  <si>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</si>
  <si>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</si>
  <si>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</si>
  <si>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</si>
  <si>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</si>
  <si>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</si>
  <si>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</si>
  <si>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</si>
  <si>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</si>
  <si>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</si>
  <si>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</si>
  <si>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</si>
  <si>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</si>
  <si>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</si>
  <si>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</si>
  <si>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</si>
  <si>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</si>
  <si>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</si>
  <si>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</si>
  <si>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</si>
  <si>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</si>
  <si>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</si>
  <si>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</si>
  <si>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</si>
  <si>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</si>
  <si>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</si>
  <si>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</si>
  <si>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</si>
  <si>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</si>
  <si>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</si>
  <si>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</si>
  <si>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</si>
  <si>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</si>
  <si>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</si>
  <si>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</si>
  <si>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</si>
  <si>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</si>
  <si>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</si>
  <si>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</si>
  <si>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</si>
  <si>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</si>
  <si>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</si>
  <si>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</si>
  <si>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</si>
  <si>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</si>
  <si>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</si>
  <si>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</si>
  <si>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</si>
  <si>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</si>
  <si>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</si>
  <si>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</si>
  <si>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</si>
  <si>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</si>
  <si>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</si>
  <si>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</si>
  <si>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</si>
  <si>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</si>
  <si>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</si>
  <si>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</si>
  <si>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</si>
  <si>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</si>
  <si>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</si>
  <si>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</si>
  <si>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</si>
  <si>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</si>
  <si>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</si>
  <si>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</si>
  <si>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</si>
  <si>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</si>
  <si>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</si>
  <si>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</si>
  <si>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</si>
  <si>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</si>
  <si>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</si>
  <si>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</si>
  <si>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</si>
  <si>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</si>
  <si>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</si>
  <si>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</si>
  <si>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</si>
  <si>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</si>
  <si>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</si>
  <si>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</si>
  <si>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</si>
  <si>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</si>
  <si>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</si>
  <si>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</si>
  <si>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</si>
  <si>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</si>
  <si>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</si>
  <si>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</si>
  <si>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</si>
  <si>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</si>
  <si>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</si>
  <si>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об исполнении  бюджета  Майского сельсовета Малосердобинского  района  на  01.10.2025 г.</t>
  </si>
  <si>
    <t>Уточненный план на 01.10.2025 год</t>
  </si>
  <si>
    <t xml:space="preserve"> План на 01.10.2025 года</t>
  </si>
  <si>
    <t>Исполнено на 01.10.2025г</t>
  </si>
  <si>
    <t>% исполнения к плану сентября 2025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</si>
</sst>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5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zoomScaleNormal="90" zoomScaleSheetLayoutView="100" workbookViewId="0">
      <selection activeCell="F81" sqref="F81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2980.4</v>
      </c>
      <c r="D6" s="18">
        <f>SUM(D7+D9+D10+D12+D16)</f>
        <v>2125.1000000000004</v>
      </c>
      <c r="E6" s="18">
        <f>SUM(E7+E9+E10+E12+E16)</f>
        <v>2516.8999999999996</v>
      </c>
      <c r="F6" s="18">
        <f t="shared" ref="F6:F32" si="0">E6/C6*100</f>
        <v>84.448396188431062</v>
      </c>
      <c r="G6" s="19">
        <f t="shared" ref="G6:G9" si="1">E6/D6*100</f>
        <v>118.4367794456731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32.5</v>
      </c>
      <c r="D7" s="23">
        <f>SUM(D8:D8)</f>
        <v>37.9</v>
      </c>
      <c r="E7" s="23">
        <f>SUM(E8)</f>
        <v>37.9</v>
      </c>
      <c r="F7" s="23">
        <f t="shared" si="0"/>
        <v>116.61538461538461</v>
      </c>
      <c r="G7" s="24">
        <f t="shared" si="1"/>
        <v>100</v>
      </c>
    </row>
    <row r="8" spans="1:7" ht="19.2" customHeight="1">
      <c r="A8" s="25" t="s">
        <v>9</v>
      </c>
      <c r="B8" s="26" t="s">
        <v>10</v>
      </c>
      <c r="C8" s="27">
        <v>32.5</v>
      </c>
      <c r="D8" s="27">
        <v>37.9</v>
      </c>
      <c r="E8" s="27">
        <v>37.9</v>
      </c>
      <c r="F8" s="27">
        <f t="shared" si="0"/>
        <v>116.61538461538461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1069.3</v>
      </c>
      <c r="D9" s="31">
        <v>812</v>
      </c>
      <c r="E9" s="31">
        <v>812</v>
      </c>
      <c r="F9" s="31">
        <f t="shared" si="0"/>
        <v>75.937529224726461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198</v>
      </c>
      <c r="D10" s="31">
        <v>198</v>
      </c>
      <c r="E10" s="31">
        <f>SUM(E11)</f>
        <v>589.79999999999995</v>
      </c>
      <c r="F10" s="31">
        <f>E10/C10*100</f>
        <v>297.87878787878788</v>
      </c>
      <c r="G10" s="24">
        <f>SUM(G11)</f>
        <v>0</v>
      </c>
    </row>
    <row r="11" spans="1:7" ht="23.4" customHeight="1">
      <c r="A11" s="25" t="s">
        <v>15</v>
      </c>
      <c r="B11" s="26" t="s">
        <v>156</v>
      </c>
      <c r="C11" s="27">
        <v>198</v>
      </c>
      <c r="D11" s="27">
        <v>198</v>
      </c>
      <c r="E11" s="27">
        <v>589.79999999999995</v>
      </c>
      <c r="F11" s="27">
        <f>SUM(F10)</f>
        <v>297.87878787878788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1370</v>
      </c>
      <c r="D12" s="31">
        <f>(D13+D14+D15)</f>
        <v>853.2</v>
      </c>
      <c r="E12" s="31">
        <f>(E13+E14+E15)</f>
        <v>853.2</v>
      </c>
      <c r="F12" s="31">
        <f t="shared" si="0"/>
        <v>62.277372262773724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127</v>
      </c>
      <c r="D13" s="27">
        <v>28.2</v>
      </c>
      <c r="E13" s="27">
        <v>28.2</v>
      </c>
      <c r="F13" s="27">
        <f t="shared" si="0"/>
        <v>22.204724409448819</v>
      </c>
      <c r="G13" s="28">
        <f t="shared" si="2"/>
        <v>100</v>
      </c>
    </row>
    <row r="14" spans="1:7" s="20" customFormat="1" ht="78" customHeight="1" thickBot="1">
      <c r="A14" s="84" t="s">
        <v>159</v>
      </c>
      <c r="B14" s="26" t="s">
        <v>161</v>
      </c>
      <c r="C14" s="27">
        <v>910</v>
      </c>
      <c r="D14" s="27">
        <v>754.2</v>
      </c>
      <c r="E14" s="27">
        <v>754.2</v>
      </c>
      <c r="F14" s="27">
        <f t="shared" si="0"/>
        <v>82.879120879120876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333</v>
      </c>
      <c r="D15" s="27">
        <v>70.8</v>
      </c>
      <c r="E15" s="27">
        <v>70.8</v>
      </c>
      <c r="F15" s="27">
        <f t="shared" si="0"/>
        <v>21.261261261261261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224</v>
      </c>
      <c r="E16" s="31">
        <f>SUM(E17+E20)</f>
        <v>224</v>
      </c>
      <c r="F16" s="31">
        <f t="shared" si="0"/>
        <v>72.1184803605924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91.2</v>
      </c>
      <c r="E17" s="31">
        <f>SUM(E18:E19)</f>
        <v>91.2</v>
      </c>
      <c r="F17" s="31">
        <f t="shared" si="0"/>
        <v>68.986384266263244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117.8</v>
      </c>
      <c r="D18" s="27">
        <v>80.400000000000006</v>
      </c>
      <c r="E18" s="27">
        <v>80.400000000000006</v>
      </c>
      <c r="F18" s="27">
        <f t="shared" si="0"/>
        <v>68.251273344651963</v>
      </c>
      <c r="G18" s="28">
        <f t="shared" si="2"/>
        <v>100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10.8</v>
      </c>
      <c r="E19" s="27">
        <v>10.8</v>
      </c>
      <c r="F19" s="27">
        <f t="shared" si="0"/>
        <v>75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f>SUM(D21)</f>
        <v>132.80000000000001</v>
      </c>
      <c r="E20" s="41">
        <f>SUM(E21)</f>
        <v>132.80000000000001</v>
      </c>
      <c r="F20" s="41">
        <f t="shared" si="0"/>
        <v>74.439461883408072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178.4</v>
      </c>
      <c r="D21" s="27">
        <v>132.80000000000001</v>
      </c>
      <c r="E21" s="27">
        <v>132.80000000000001</v>
      </c>
      <c r="F21" s="27">
        <f t="shared" si="0"/>
        <v>74.439461883408072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2376.5</v>
      </c>
      <c r="D22" s="18">
        <f>D23+D43</f>
        <v>1528.6</v>
      </c>
      <c r="E22" s="18">
        <f>E23+E43</f>
        <v>1528.6</v>
      </c>
      <c r="F22" s="18">
        <f t="shared" si="0"/>
        <v>64.321481169787504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1528.6</v>
      </c>
      <c r="E23" s="23">
        <f>E24+E34+E38+E41</f>
        <v>1528.6</v>
      </c>
      <c r="F23" s="23">
        <f t="shared" si="0"/>
        <v>88.650466856115514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1010.9</v>
      </c>
      <c r="D24" s="31">
        <f>D25+D33</f>
        <v>753.2</v>
      </c>
      <c r="E24" s="31">
        <f>E25+E33</f>
        <v>753.2</v>
      </c>
      <c r="F24" s="31">
        <f t="shared" si="0"/>
        <v>74.507864279355047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266.60000000000002</v>
      </c>
      <c r="D25" s="34">
        <v>200</v>
      </c>
      <c r="E25" s="34">
        <v>200</v>
      </c>
      <c r="F25" s="27">
        <f t="shared" si="0"/>
        <v>75.018754688672161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744.3</v>
      </c>
      <c r="D33" s="34">
        <v>553.20000000000005</v>
      </c>
      <c r="E33" s="34">
        <v>553.20000000000005</v>
      </c>
      <c r="F33" s="27">
        <f>E33/C33*100</f>
        <v>74.324869004433708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631.4</v>
      </c>
      <c r="D34" s="35">
        <f>SUM(D36)</f>
        <v>473.4</v>
      </c>
      <c r="E34" s="35">
        <f>SUM(E35)</f>
        <v>473.4</v>
      </c>
      <c r="F34" s="27">
        <f t="shared" ref="F34:F37" si="4">E34/C34*100</f>
        <v>74.976243268926197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SUM(C37)</f>
        <v>631.4</v>
      </c>
      <c r="D35" s="40">
        <f>D36</f>
        <v>473.4</v>
      </c>
      <c r="E35" s="40">
        <f>E36</f>
        <v>473.4</v>
      </c>
      <c r="F35" s="41">
        <f t="shared" si="4"/>
        <v>74.976243268926197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f>SUM(C37)</f>
        <v>631.4</v>
      </c>
      <c r="D36" s="34">
        <f>SUM(D37)</f>
        <v>473.4</v>
      </c>
      <c r="E36" s="34">
        <f>SUM(E37)</f>
        <v>473.4</v>
      </c>
      <c r="F36" s="27">
        <f t="shared" si="4"/>
        <v>74.976243268926197</v>
      </c>
      <c r="G36" s="28">
        <f t="shared" si="5"/>
        <v>100</v>
      </c>
    </row>
    <row r="37" spans="1:7" ht="86.25" customHeight="1">
      <c r="A37" s="25" t="s">
        <v>133</v>
      </c>
      <c r="B37" s="26" t="s">
        <v>168</v>
      </c>
      <c r="C37" s="34">
        <v>631.4</v>
      </c>
      <c r="D37" s="34">
        <v>473.4</v>
      </c>
      <c r="E37" s="34">
        <v>473.4</v>
      </c>
      <c r="F37" s="27">
        <f t="shared" si="4"/>
        <v>74.976243268926197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162.4</v>
      </c>
      <c r="D38" s="31">
        <f>SUM(D39)</f>
        <v>119.2</v>
      </c>
      <c r="E38" s="31">
        <f>SUM(E39)</f>
        <v>119.2</v>
      </c>
      <c r="F38" s="31">
        <f>E38/C38*100</f>
        <v>73.399014778325125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v>162.4</v>
      </c>
      <c r="D39" s="40">
        <f t="shared" ref="D39:E39" si="6">D40</f>
        <v>119.2</v>
      </c>
      <c r="E39" s="40">
        <f t="shared" si="6"/>
        <v>119.2</v>
      </c>
      <c r="F39" s="41">
        <f t="shared" ref="F39:F44" si="7">E39/C39*100</f>
        <v>73.399014778325125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174</v>
      </c>
      <c r="C40" s="34">
        <v>162.4</v>
      </c>
      <c r="D40" s="34">
        <v>119.2</v>
      </c>
      <c r="E40" s="34">
        <v>119.2</v>
      </c>
      <c r="F40" s="27">
        <f t="shared" si="7"/>
        <v>73.399014778325125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571.79999999999995</v>
      </c>
      <c r="D41" s="79">
        <f t="shared" ref="D41:E41" si="9">D42</f>
        <v>182.8</v>
      </c>
      <c r="E41" s="79">
        <f t="shared" si="9"/>
        <v>182.8</v>
      </c>
      <c r="F41" s="73">
        <f t="shared" si="7"/>
        <v>31.969220006995457</v>
      </c>
      <c r="G41" s="72">
        <f t="shared" si="8"/>
        <v>100</v>
      </c>
    </row>
    <row r="42" spans="1:7" ht="18" customHeight="1" thickBot="1">
      <c r="A42" s="74" t="s">
        <v>166</v>
      </c>
      <c r="B42" s="75" t="s">
        <v>167</v>
      </c>
      <c r="C42" s="76">
        <v>571.79999999999995</v>
      </c>
      <c r="D42" s="76">
        <v>182.8</v>
      </c>
      <c r="E42" s="76">
        <v>182.8</v>
      </c>
      <c r="F42" s="73">
        <f t="shared" si="7"/>
        <v>31.969220006995457</v>
      </c>
      <c r="G42" s="72">
        <f t="shared" si="8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5356.9</v>
      </c>
      <c r="D44" s="45">
        <f>D22+D6</f>
        <v>3653.7000000000003</v>
      </c>
      <c r="E44" s="45">
        <f>E22+E6</f>
        <v>4045.4999999999995</v>
      </c>
      <c r="F44" s="45">
        <f t="shared" si="7"/>
        <v>75.519423547200802</v>
      </c>
      <c r="G44" s="46">
        <f t="shared" ref="G44" si="10">E44/D44*100</f>
        <v>110.72337630347317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3031.8</v>
      </c>
      <c r="D46" s="51">
        <f>SUM(D48:D53)</f>
        <v>1893.5</v>
      </c>
      <c r="E46" s="51">
        <f>SUM(E48:E53)</f>
        <v>1893.5</v>
      </c>
      <c r="F46" s="51">
        <f t="shared" ref="F46:F55" si="11">E46/C46*100</f>
        <v>62.454647404182332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3030.8</v>
      </c>
      <c r="D48" s="54">
        <v>1893.5</v>
      </c>
      <c r="E48" s="54">
        <v>1893.5</v>
      </c>
      <c r="F48" s="54">
        <f t="shared" si="11"/>
        <v>62.475254058334428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0</v>
      </c>
      <c r="D53" s="54">
        <v>0</v>
      </c>
      <c r="E53" s="54">
        <v>0</v>
      </c>
      <c r="F53" s="54" t="e">
        <f t="shared" si="11"/>
        <v>#DIV/0!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164</v>
      </c>
      <c r="D54" s="51">
        <f>SUM(D55:D55)</f>
        <v>102.2</v>
      </c>
      <c r="E54" s="51">
        <f>SUM(E55:E55)</f>
        <v>102.2</v>
      </c>
      <c r="F54" s="51">
        <f t="shared" si="11"/>
        <v>62.31707317073171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164</v>
      </c>
      <c r="D55" s="54">
        <v>102.2</v>
      </c>
      <c r="E55" s="54">
        <v>102.2</v>
      </c>
      <c r="F55" s="54">
        <f t="shared" si="11"/>
        <v>62.31707317073171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17</v>
      </c>
      <c r="D56" s="51">
        <f>SUM(D57:D57)</f>
        <v>17</v>
      </c>
      <c r="E56" s="51">
        <f>SUM(E57)</f>
        <v>17</v>
      </c>
      <c r="F56" s="51">
        <f>E56/C56*100</f>
        <v>100</v>
      </c>
      <c r="G56" s="51">
        <v>0</v>
      </c>
    </row>
    <row r="57" spans="1:7" ht="46.8">
      <c r="A57" s="52" t="s">
        <v>149</v>
      </c>
      <c r="B57" s="53" t="s">
        <v>148</v>
      </c>
      <c r="C57" s="54">
        <v>17</v>
      </c>
      <c r="D57" s="54">
        <v>17</v>
      </c>
      <c r="E57" s="54">
        <v>17</v>
      </c>
      <c r="F57" s="51">
        <f>E57/C57*100</f>
        <v>100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1105.5999999999999</v>
      </c>
      <c r="D58" s="51">
        <f>SUM(D59:D61)</f>
        <v>611.20000000000005</v>
      </c>
      <c r="E58" s="51">
        <f>SUM(E59:E61)</f>
        <v>611.20000000000005</v>
      </c>
      <c r="F58" s="51">
        <f>E58/C58*100</f>
        <v>55.282199710564406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1105.5999999999999</v>
      </c>
      <c r="D60" s="54">
        <v>611.20000000000005</v>
      </c>
      <c r="E60" s="54">
        <v>611.20000000000005</v>
      </c>
      <c r="F60" s="54">
        <f t="shared" ref="F60:F75" si="13">E60/C60*100</f>
        <v>55.282199710564406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36.799999999999997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176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36.799999999999997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2141.5</v>
      </c>
      <c r="D71" s="51">
        <f>SUM(D72:D72)</f>
        <v>1183.3</v>
      </c>
      <c r="E71" s="51">
        <f>SUM(E72:E72)</f>
        <v>1183.3</v>
      </c>
      <c r="F71" s="51">
        <f t="shared" si="13"/>
        <v>55.255661919215505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2141.5</v>
      </c>
      <c r="D72" s="54">
        <v>1183.3</v>
      </c>
      <c r="E72" s="54">
        <v>1183.3</v>
      </c>
      <c r="F72" s="54">
        <f t="shared" si="13"/>
        <v>55.255661919215505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201.5</v>
      </c>
      <c r="D73" s="51">
        <f>SUM(D74:D74)</f>
        <v>132.80000000000001</v>
      </c>
      <c r="E73" s="51">
        <f>SUM(E74:E74)</f>
        <v>132.80000000000001</v>
      </c>
      <c r="F73" s="51">
        <f t="shared" si="13"/>
        <v>65.90570719602978</v>
      </c>
      <c r="G73" s="51">
        <v>0</v>
      </c>
    </row>
    <row r="74" spans="1:7" ht="15.6">
      <c r="A74" s="52" t="s">
        <v>90</v>
      </c>
      <c r="B74" s="53" t="s">
        <v>91</v>
      </c>
      <c r="C74" s="54">
        <v>201.5</v>
      </c>
      <c r="D74" s="54">
        <v>132.80000000000001</v>
      </c>
      <c r="E74" s="54">
        <v>132.80000000000001</v>
      </c>
      <c r="F74" s="54">
        <f t="shared" si="13"/>
        <v>65.90570719602978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6698.2000000000007</v>
      </c>
      <c r="D75" s="51">
        <f>SUM(D46+D54+D56+D58+D62+D71+D73)</f>
        <v>3940</v>
      </c>
      <c r="E75" s="51">
        <f>SUM(E46+E54+E56+E58+E62+E71+E73)</f>
        <v>3940</v>
      </c>
      <c r="F75" s="51">
        <f t="shared" si="13"/>
        <v>58.821773013645448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-1341.3000000000011</v>
      </c>
      <c r="D77" s="51">
        <v>-286.3</v>
      </c>
      <c r="E77" s="51">
        <f>E44-E75</f>
        <v>105.49999999999955</v>
      </c>
      <c r="F77" s="54"/>
      <c r="G77" s="54"/>
    </row>
    <row r="78" spans="1:7" ht="31.2">
      <c r="A78" s="48" t="s">
        <v>95</v>
      </c>
      <c r="B78" s="49" t="s">
        <v>96</v>
      </c>
      <c r="C78" s="51">
        <v>1341.3</v>
      </c>
      <c r="D78" s="51">
        <v>286.3</v>
      </c>
      <c r="E78" s="51">
        <v>-105.5</v>
      </c>
      <c r="F78" s="54"/>
      <c r="G78" s="54"/>
    </row>
    <row r="79" spans="1:7" ht="31.2">
      <c r="A79" s="48" t="s">
        <v>97</v>
      </c>
      <c r="B79" s="49" t="s">
        <v>98</v>
      </c>
      <c r="C79" s="51">
        <v>1341.3</v>
      </c>
      <c r="D79" s="51">
        <v>286.3</v>
      </c>
      <c r="E79" s="51">
        <v>-105.5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/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/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/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/>
      <c r="F83" s="54"/>
      <c r="G83" s="54"/>
    </row>
    <row r="84" spans="1:7" ht="32.4">
      <c r="A84" s="56" t="s">
        <v>107</v>
      </c>
      <c r="B84" s="57" t="s">
        <v>108</v>
      </c>
      <c r="C84" s="58"/>
      <c r="D84" s="58"/>
      <c r="E84" s="58"/>
      <c r="F84" s="54"/>
      <c r="G84" s="54"/>
    </row>
    <row r="85" spans="1:7" ht="62.4">
      <c r="A85" s="52" t="s">
        <v>109</v>
      </c>
      <c r="B85" s="55" t="s">
        <v>110</v>
      </c>
      <c r="C85" s="54"/>
      <c r="D85" s="54"/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/>
      <c r="E86" s="59"/>
      <c r="F86" s="59"/>
      <c r="G86" s="59"/>
    </row>
    <row r="87" spans="1:7" ht="31.2">
      <c r="A87" s="52" t="s">
        <v>112</v>
      </c>
      <c r="B87" s="55" t="s">
        <v>113</v>
      </c>
      <c r="C87" s="54"/>
      <c r="D87" s="54"/>
      <c r="E87" s="54"/>
      <c r="F87" s="54"/>
      <c r="G87" s="54"/>
    </row>
    <row r="88" spans="1:7" ht="46.8">
      <c r="A88" s="52" t="s">
        <v>114</v>
      </c>
      <c r="B88" s="55" t="s">
        <v>115</v>
      </c>
      <c r="C88" s="54"/>
      <c r="D88" s="54"/>
      <c r="E88" s="54"/>
      <c r="F88" s="54"/>
      <c r="G88" s="54"/>
    </row>
    <row r="89" spans="1:7" ht="31.2">
      <c r="A89" s="60" t="s">
        <v>116</v>
      </c>
      <c r="B89" s="55" t="s">
        <v>117</v>
      </c>
      <c r="C89" s="54"/>
      <c r="D89" s="54"/>
      <c r="E89" s="54"/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/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/>
      <c r="D92" s="54"/>
      <c r="E92" s="54"/>
      <c r="F92" s="54"/>
      <c r="G92" s="54"/>
    </row>
    <row r="93" spans="1:7" ht="93.6">
      <c r="A93" s="60" t="s">
        <v>124</v>
      </c>
      <c r="B93" s="55" t="s">
        <v>125</v>
      </c>
      <c r="C93" s="54"/>
      <c r="D93" s="54"/>
      <c r="E93" s="54"/>
      <c r="F93" s="54"/>
      <c r="G93" s="54"/>
    </row>
    <row r="94" spans="1:7" ht="31.2">
      <c r="A94" s="60" t="s">
        <v>126</v>
      </c>
      <c r="B94" s="55" t="s">
        <v>127</v>
      </c>
      <c r="C94" s="54"/>
      <c r="D94" s="54"/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0</v>
      </c>
      <c r="D95" s="51">
        <v>0</v>
      </c>
      <c r="E95" s="51">
        <v>0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01.09.2025</vt:lpstr>
      <vt:lpstr>'на 01.09.2025'!Excel_BuiltIn__FilterDatabase</vt:lpstr>
      <vt:lpstr>'на 01.09.2025'!Заголовки_для_печати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2025-10-01T07:50:20Z</dcterms:modified>
</cp:coreProperties>
</file>