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840" windowHeight="13590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24519"/>
</workbook>
</file>

<file path=xl/calcChain.xml><?xml version="1.0" encoding="utf-8"?>
<calcChain xmlns="http://schemas.openxmlformats.org/spreadsheetml/2006/main">
  <c r="D32" i="1"/>
  <c r="D28" s="1"/>
  <c r="D25" s="1"/>
  <c r="D40"/>
  <c r="E65"/>
  <c r="E60"/>
  <c r="E56"/>
  <c r="E54"/>
  <c r="E52"/>
  <c r="E67" s="1"/>
  <c r="E32"/>
  <c r="E28" s="1"/>
  <c r="E11"/>
  <c r="F10"/>
  <c r="C47"/>
  <c r="E45" l="1"/>
  <c r="C37"/>
  <c r="C36" s="1"/>
  <c r="C35" s="1"/>
  <c r="G12" l="1"/>
  <c r="D11"/>
  <c r="F12" l="1"/>
  <c r="F20" l="1"/>
  <c r="F19" s="1"/>
  <c r="G20"/>
  <c r="F39" l="1"/>
  <c r="G39"/>
  <c r="G62" l="1"/>
  <c r="G61"/>
  <c r="F62"/>
  <c r="F61"/>
  <c r="G38" l="1"/>
  <c r="F38"/>
  <c r="G18" l="1"/>
  <c r="G11"/>
  <c r="G9" l="1"/>
  <c r="F9"/>
  <c r="F14"/>
  <c r="F13"/>
  <c r="G13"/>
  <c r="G14"/>
  <c r="G17"/>
  <c r="G16"/>
  <c r="F17"/>
  <c r="F16"/>
  <c r="F15" l="1"/>
  <c r="G15"/>
  <c r="C43"/>
  <c r="D56" l="1"/>
  <c r="D60" l="1"/>
  <c r="C60"/>
  <c r="G44" l="1"/>
  <c r="F44"/>
  <c r="F42"/>
  <c r="G42"/>
  <c r="F43" l="1"/>
  <c r="G43"/>
  <c r="G21"/>
  <c r="G22"/>
  <c r="E79"/>
  <c r="D47"/>
  <c r="C45" l="1"/>
  <c r="G37"/>
  <c r="G35"/>
  <c r="F36"/>
  <c r="G36"/>
  <c r="F37"/>
  <c r="G41" l="1"/>
  <c r="F34"/>
  <c r="C54"/>
  <c r="C52"/>
  <c r="D79"/>
  <c r="D76" s="1"/>
  <c r="D77"/>
  <c r="C56"/>
  <c r="D65"/>
  <c r="C65"/>
  <c r="G52"/>
  <c r="G27"/>
  <c r="G29"/>
  <c r="G30"/>
  <c r="G31"/>
  <c r="G33"/>
  <c r="G34"/>
  <c r="F27"/>
  <c r="F29"/>
  <c r="F30"/>
  <c r="F31"/>
  <c r="F33"/>
  <c r="F8"/>
  <c r="G8"/>
  <c r="G10"/>
  <c r="G19"/>
  <c r="F21"/>
  <c r="F22"/>
  <c r="F26"/>
  <c r="G26"/>
  <c r="C32"/>
  <c r="C28" s="1"/>
  <c r="F35"/>
  <c r="F41"/>
  <c r="F49"/>
  <c r="G49"/>
  <c r="F50"/>
  <c r="G50"/>
  <c r="F51"/>
  <c r="G51"/>
  <c r="F53"/>
  <c r="G53"/>
  <c r="D54"/>
  <c r="F55"/>
  <c r="G55"/>
  <c r="F57"/>
  <c r="G57"/>
  <c r="F58"/>
  <c r="G58"/>
  <c r="F59"/>
  <c r="G59"/>
  <c r="F60"/>
  <c r="F64"/>
  <c r="G64"/>
  <c r="F66"/>
  <c r="G66"/>
  <c r="E72"/>
  <c r="E74"/>
  <c r="C79"/>
  <c r="C76" s="1"/>
  <c r="E76"/>
  <c r="D45" l="1"/>
  <c r="C67"/>
  <c r="C69" s="1"/>
  <c r="F6"/>
  <c r="G6" s="1"/>
  <c r="G63"/>
  <c r="D67"/>
  <c r="F65"/>
  <c r="F54"/>
  <c r="F7"/>
  <c r="G7"/>
  <c r="G54"/>
  <c r="G65"/>
  <c r="G56"/>
  <c r="F25"/>
  <c r="F18"/>
  <c r="F11"/>
  <c r="F52"/>
  <c r="F28"/>
  <c r="G28"/>
  <c r="G60"/>
  <c r="G32"/>
  <c r="G25"/>
  <c r="F32"/>
  <c r="F56"/>
  <c r="F47"/>
  <c r="G40"/>
  <c r="G47"/>
  <c r="F40"/>
  <c r="D69" l="1"/>
  <c r="E69"/>
  <c r="F63"/>
  <c r="G24"/>
  <c r="G23"/>
  <c r="F24"/>
  <c r="F67" l="1"/>
  <c r="G67"/>
  <c r="G45"/>
  <c r="F23"/>
  <c r="F45" l="1"/>
</calcChain>
</file>

<file path=xl/sharedStrings.xml><?xml version="1.0" encoding="utf-8"?>
<sst xmlns="http://schemas.openxmlformats.org/spreadsheetml/2006/main" count="171" uniqueCount="165">
  <si>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</si>
  <si>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</si>
  <si>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</si>
  <si>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</si>
  <si>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</si>
  <si>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</si>
  <si>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</si>
  <si>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</si>
  <si>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</si>
  <si>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</si>
  <si>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</si>
  <si>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</si>
  <si>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</si>
  <si>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</si>
  <si>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</si>
  <si>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</si>
  <si>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</si>
  <si>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</si>
  <si>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</si>
  <si>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</si>
  <si>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</si>
  <si>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</si>
  <si>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</si>
  <si>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</si>
  <si>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</si>
  <si>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</si>
  <si>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</si>
  <si>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</si>
  <si>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</si>
  <si>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</si>
  <si>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</si>
  <si>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</si>
  <si>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</si>
  <si>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</si>
  <si>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</si>
  <si>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</si>
  <si>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</si>
  <si>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</si>
  <si>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</si>
  <si>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</si>
  <si>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</si>
  <si>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</si>
  <si>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</si>
  <si>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</si>
  <si>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</si>
  <si>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</si>
  <si>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</si>
  <si>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</si>
  <si>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</si>
  <si>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</si>
  <si>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</si>
  <si>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</si>
  <si>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</si>
  <si>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</si>
  <si>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</si>
  <si>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</si>
  <si>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</si>
  <si>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</si>
  <si>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</si>
  <si>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</si>
  <si>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</si>
  <si>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</si>
  <si>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</si>
  <si>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</si>
  <si>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</si>
  <si>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</si>
  <si>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</si>
  <si>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</si>
  <si>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</si>
  <si>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</si>
  <si>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</si>
  <si>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</si>
  <si>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</si>
  <si>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</si>
  <si>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</si>
  <si>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</si>
  <si>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</si>
  <si>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</si>
  <si>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</si>
  <si>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</si>
  <si>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</si>
  <si>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</si>
  <si>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</si>
  <si>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</si>
  <si>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</si>
  <si>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</si>
  <si>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</si>
  <si>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</si>
  <si>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</si>
  <si>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</si>
  <si>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</si>
  <si>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</si>
  <si>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</si>
  <si>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</si>
  <si>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</si>
  <si>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</si>
  <si>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</si>
  <si>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</si>
  <si>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</si>
  <si>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</si>
  <si>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</si>
  <si>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</si>
  <si>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</si>
  <si>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</si>
  <si>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</si>
  <si>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</si>
  <si>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</si>
  <si>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</si>
  <si>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</si>
  <si>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</si>
  <si>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</si>
  <si>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</si>
  <si>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</si>
  <si>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</si>
  <si>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</si>
  <si>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</si>
  <si>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</si>
  <si>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</si>
  <si>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</si>
  <si>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</si>
  <si>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</si>
  <si>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</si>
  <si>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</si>
  <si>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</si>
  <si>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</si>
  <si>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</si>
  <si>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</si>
  <si>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</si>
  <si>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</si>
  <si>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</si>
  <si>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</si>
  <si>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</si>
  <si>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</si>
  <si>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</si>
  <si>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</si>
  <si>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</si>
  <si>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</si>
  <si>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</si>
  <si>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</si>
  <si>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</si>
  <si>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</si>
  <si>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</si>
  <si>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</si>
  <si>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</si>
  <si>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</si>
  <si>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</si>
  <si>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</si>
  <si>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</si>
  <si>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</si>
  <si>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</si>
  <si>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</si>
  <si>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</si>
  <si>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</si>
  <si>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</si>
  <si>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Прочие субсидии бюджетам сельских поселений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</si>
  <si>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</si>
  <si>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</si>
  <si>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% исполнения к плану июню 2025 года</t>
  </si>
  <si>
    <t>000 2 02 19999 10 9275 150</t>
  </si>
  <si>
    <t>Глава администрации Старославкинского сельсовета</t>
  </si>
  <si>
    <t>С.Е.Черенков</t>
  </si>
  <si>
    <t>об исполнении  бюджета  Старославкинского сельсовета  на  01.07.2026 г.</t>
  </si>
  <si>
    <t>Уточненный план      на  01.07.2026 год</t>
  </si>
  <si>
    <t xml:space="preserve"> план    на 01.07.2026 года</t>
  </si>
  <si>
    <t>Исполнено на     01.07.2026г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</si>
</sst>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5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1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164" fontId="9" fillId="0" borderId="14" xfId="0" applyNumberFormat="1" applyFont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view="pageBreakPreview" topLeftCell="A49" zoomScale="90" zoomScaleNormal="90" zoomScaleSheetLayoutView="90" workbookViewId="0">
      <selection activeCell="E65" sqref="E65"/>
    </sheetView>
  </sheetViews>
  <sheetFormatPr defaultColWidth="9.140625"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>
      <c r="A1" s="77" t="s">
        <v>0</v>
      </c>
      <c r="B1" s="77"/>
      <c r="C1" s="77"/>
      <c r="D1" s="77"/>
      <c r="E1" s="77"/>
      <c r="F1" s="7"/>
      <c r="G1" s="8"/>
    </row>
    <row r="2" spans="1:7" ht="21">
      <c r="A2" s="77" t="s">
        <v>161</v>
      </c>
      <c r="B2" s="77"/>
      <c r="C2" s="77"/>
      <c r="D2" s="77"/>
      <c r="E2" s="77"/>
      <c r="F2" s="6"/>
      <c r="G2" s="8"/>
    </row>
    <row r="3" spans="1:7">
      <c r="A3" s="9"/>
      <c r="B3" s="10"/>
      <c r="C3" s="11"/>
      <c r="D3" s="11"/>
      <c r="E3" s="12"/>
      <c r="F3" s="12"/>
      <c r="G3" s="8"/>
    </row>
    <row r="4" spans="1:7" ht="13.5" thickBot="1">
      <c r="A4" s="10"/>
      <c r="B4" s="10"/>
      <c r="C4" s="11"/>
      <c r="D4" s="11"/>
      <c r="E4" s="78" t="s">
        <v>1</v>
      </c>
      <c r="F4" s="78"/>
      <c r="G4" s="78"/>
    </row>
    <row r="5" spans="1:7" ht="78.75" customHeight="1" thickBot="1">
      <c r="A5" s="13" t="s">
        <v>2</v>
      </c>
      <c r="B5" s="14" t="s">
        <v>3</v>
      </c>
      <c r="C5" s="15" t="s">
        <v>162</v>
      </c>
      <c r="D5" s="15" t="s">
        <v>163</v>
      </c>
      <c r="E5" s="15" t="s">
        <v>164</v>
      </c>
      <c r="F5" s="14" t="s">
        <v>4</v>
      </c>
      <c r="G5" s="16" t="s">
        <v>157</v>
      </c>
    </row>
    <row r="6" spans="1:7" s="21" customFormat="1" ht="16.5" customHeight="1" thickBot="1">
      <c r="A6" s="17" t="s">
        <v>5</v>
      </c>
      <c r="B6" s="18" t="s">
        <v>6</v>
      </c>
      <c r="C6" s="19">
        <v>3573.2</v>
      </c>
      <c r="D6" s="19">
        <v>1624.7</v>
      </c>
      <c r="E6" s="19">
        <v>1624.7</v>
      </c>
      <c r="F6" s="19">
        <f t="shared" ref="F6:G33" si="0">E6/C6*100</f>
        <v>45.469047352513158</v>
      </c>
      <c r="G6" s="20">
        <f t="shared" si="0"/>
        <v>2.7986118885033027</v>
      </c>
    </row>
    <row r="7" spans="1:7" s="21" customFormat="1" ht="18" customHeight="1">
      <c r="A7" s="22" t="s">
        <v>7</v>
      </c>
      <c r="B7" s="23" t="s">
        <v>8</v>
      </c>
      <c r="C7" s="24">
        <v>28.3</v>
      </c>
      <c r="D7" s="24">
        <v>16.3</v>
      </c>
      <c r="E7" s="24">
        <v>16.3</v>
      </c>
      <c r="F7" s="24">
        <f t="shared" si="0"/>
        <v>57.597173144876322</v>
      </c>
      <c r="G7" s="25">
        <f t="shared" ref="G7:G13" si="1">E7/D7*100</f>
        <v>100</v>
      </c>
    </row>
    <row r="8" spans="1:7" ht="17.25" customHeight="1">
      <c r="A8" s="26" t="s">
        <v>9</v>
      </c>
      <c r="B8" s="27" t="s">
        <v>10</v>
      </c>
      <c r="C8" s="28">
        <v>28.3</v>
      </c>
      <c r="D8" s="28">
        <v>16.3</v>
      </c>
      <c r="E8" s="28">
        <v>16.3</v>
      </c>
      <c r="F8" s="28">
        <f t="shared" si="0"/>
        <v>57.597173144876322</v>
      </c>
      <c r="G8" s="29">
        <f t="shared" si="1"/>
        <v>100</v>
      </c>
    </row>
    <row r="9" spans="1:7" ht="48" customHeight="1">
      <c r="A9" s="30" t="s">
        <v>151</v>
      </c>
      <c r="B9" s="31" t="s">
        <v>153</v>
      </c>
      <c r="C9" s="32">
        <v>1660.1</v>
      </c>
      <c r="D9" s="32">
        <v>737.2</v>
      </c>
      <c r="E9" s="32">
        <v>737.2</v>
      </c>
      <c r="F9" s="32">
        <f t="shared" ref="F9" si="2">E9/C9*100</f>
        <v>44.406963435937605</v>
      </c>
      <c r="G9" s="25">
        <f t="shared" ref="G9:G12" si="3">E9/D9*100</f>
        <v>100</v>
      </c>
    </row>
    <row r="10" spans="1:7" ht="44.25" customHeight="1">
      <c r="A10" s="26" t="s">
        <v>152</v>
      </c>
      <c r="B10" s="27" t="s">
        <v>11</v>
      </c>
      <c r="C10" s="28">
        <v>1660.1</v>
      </c>
      <c r="D10" s="28">
        <v>737.2</v>
      </c>
      <c r="E10" s="28">
        <v>737.2</v>
      </c>
      <c r="F10" s="28">
        <f>E10/C10*E9</f>
        <v>327.368134449732</v>
      </c>
      <c r="G10" s="29">
        <f t="shared" si="1"/>
        <v>100</v>
      </c>
    </row>
    <row r="11" spans="1:7" s="21" customFormat="1" ht="17.25" customHeight="1">
      <c r="A11" s="30" t="s">
        <v>12</v>
      </c>
      <c r="B11" s="31" t="s">
        <v>13</v>
      </c>
      <c r="C11" s="32">
        <v>0.6</v>
      </c>
      <c r="D11" s="32">
        <f t="shared" ref="D11:E11" si="4">SUM(D12)</f>
        <v>29.1</v>
      </c>
      <c r="E11" s="32">
        <f t="shared" si="4"/>
        <v>29.1</v>
      </c>
      <c r="F11" s="32">
        <f t="shared" si="0"/>
        <v>4850.0000000000009</v>
      </c>
      <c r="G11" s="25">
        <f t="shared" si="3"/>
        <v>100</v>
      </c>
    </row>
    <row r="12" spans="1:7" ht="15.75">
      <c r="A12" s="26" t="s">
        <v>14</v>
      </c>
      <c r="B12" s="27" t="s">
        <v>15</v>
      </c>
      <c r="C12" s="28">
        <v>0.6</v>
      </c>
      <c r="D12" s="28">
        <v>29.1</v>
      </c>
      <c r="E12" s="28">
        <v>29.1</v>
      </c>
      <c r="F12" s="28">
        <f t="shared" si="0"/>
        <v>4850.0000000000009</v>
      </c>
      <c r="G12" s="25">
        <f t="shared" si="3"/>
        <v>100</v>
      </c>
    </row>
    <row r="13" spans="1:7" ht="15.75">
      <c r="A13" s="30" t="s">
        <v>136</v>
      </c>
      <c r="B13" s="31" t="s">
        <v>141</v>
      </c>
      <c r="C13" s="32">
        <v>160</v>
      </c>
      <c r="D13" s="32">
        <v>4</v>
      </c>
      <c r="E13" s="32">
        <v>4</v>
      </c>
      <c r="F13" s="32">
        <f t="shared" si="0"/>
        <v>2.5</v>
      </c>
      <c r="G13" s="25">
        <f t="shared" si="1"/>
        <v>100</v>
      </c>
    </row>
    <row r="14" spans="1:7" ht="15.75">
      <c r="A14" s="26" t="s">
        <v>137</v>
      </c>
      <c r="B14" s="27" t="s">
        <v>138</v>
      </c>
      <c r="C14" s="28">
        <v>160</v>
      </c>
      <c r="D14" s="28">
        <v>4</v>
      </c>
      <c r="E14" s="28">
        <v>4</v>
      </c>
      <c r="F14" s="28">
        <f t="shared" si="0"/>
        <v>2.5</v>
      </c>
      <c r="G14" s="29">
        <f t="shared" ref="G14:G15" si="5">E14/D14*100</f>
        <v>100</v>
      </c>
    </row>
    <row r="15" spans="1:7" ht="15.75">
      <c r="A15" s="30" t="s">
        <v>139</v>
      </c>
      <c r="B15" s="31" t="s">
        <v>140</v>
      </c>
      <c r="C15" s="32">
        <v>1446</v>
      </c>
      <c r="D15" s="32">
        <v>738.6</v>
      </c>
      <c r="E15" s="32">
        <v>738.6</v>
      </c>
      <c r="F15" s="32">
        <f t="shared" si="0"/>
        <v>51.078838174273855</v>
      </c>
      <c r="G15" s="25">
        <f t="shared" si="5"/>
        <v>100</v>
      </c>
    </row>
    <row r="16" spans="1:7" ht="15.75">
      <c r="A16" s="26" t="s">
        <v>142</v>
      </c>
      <c r="B16" s="27" t="s">
        <v>144</v>
      </c>
      <c r="C16" s="28">
        <v>1242</v>
      </c>
      <c r="D16" s="28">
        <v>703.1</v>
      </c>
      <c r="E16" s="28">
        <v>703.1</v>
      </c>
      <c r="F16" s="28">
        <f t="shared" si="0"/>
        <v>56.610305958132045</v>
      </c>
      <c r="G16" s="29">
        <f t="shared" ref="G16:G18" si="6">E16/D16*100</f>
        <v>100</v>
      </c>
    </row>
    <row r="17" spans="1:7" ht="15.75">
      <c r="A17" s="26" t="s">
        <v>143</v>
      </c>
      <c r="B17" s="27" t="s">
        <v>145</v>
      </c>
      <c r="C17" s="28">
        <v>204</v>
      </c>
      <c r="D17" s="28">
        <v>35.5</v>
      </c>
      <c r="E17" s="28">
        <v>35.5</v>
      </c>
      <c r="F17" s="28">
        <f t="shared" si="0"/>
        <v>17.401960784313726</v>
      </c>
      <c r="G17" s="29">
        <f t="shared" si="6"/>
        <v>100</v>
      </c>
    </row>
    <row r="18" spans="1:7" s="21" customFormat="1" ht="15.75">
      <c r="A18" s="30" t="s">
        <v>150</v>
      </c>
      <c r="B18" s="31" t="s">
        <v>16</v>
      </c>
      <c r="C18" s="32">
        <v>221.2</v>
      </c>
      <c r="D18" s="32">
        <v>77.099999999999994</v>
      </c>
      <c r="E18" s="32">
        <v>77.099999999999994</v>
      </c>
      <c r="F18" s="32">
        <f t="shared" si="0"/>
        <v>34.855334538878843</v>
      </c>
      <c r="G18" s="25">
        <f t="shared" si="6"/>
        <v>100</v>
      </c>
    </row>
    <row r="19" spans="1:7" s="21" customFormat="1" ht="102" customHeight="1">
      <c r="A19" s="62" t="s">
        <v>149</v>
      </c>
      <c r="B19" s="31" t="s">
        <v>17</v>
      </c>
      <c r="C19" s="32">
        <v>154</v>
      </c>
      <c r="D19" s="32">
        <v>77.099999999999994</v>
      </c>
      <c r="E19" s="32">
        <v>77.099999999999994</v>
      </c>
      <c r="F19" s="32">
        <f>SUM(F20:F20)</f>
        <v>114.73214285714283</v>
      </c>
      <c r="G19" s="25">
        <f t="shared" ref="G19:G22" si="7">E19/D19*100</f>
        <v>100</v>
      </c>
    </row>
    <row r="20" spans="1:7" s="21" customFormat="1" ht="81" customHeight="1">
      <c r="A20" s="73" t="s">
        <v>156</v>
      </c>
      <c r="B20" s="31" t="s">
        <v>155</v>
      </c>
      <c r="C20" s="32">
        <v>67.2</v>
      </c>
      <c r="D20" s="32">
        <v>77.099999999999994</v>
      </c>
      <c r="E20" s="32">
        <v>77.099999999999994</v>
      </c>
      <c r="F20" s="32">
        <f t="shared" si="0"/>
        <v>114.73214285714283</v>
      </c>
      <c r="G20" s="25">
        <f t="shared" si="7"/>
        <v>100</v>
      </c>
    </row>
    <row r="21" spans="1:7" s="21" customFormat="1" ht="50.25" customHeight="1">
      <c r="A21" s="30" t="s">
        <v>147</v>
      </c>
      <c r="B21" s="31" t="s">
        <v>18</v>
      </c>
      <c r="C21" s="32">
        <v>57</v>
      </c>
      <c r="D21" s="32">
        <v>22.4</v>
      </c>
      <c r="E21" s="32">
        <v>22.4</v>
      </c>
      <c r="F21" s="32">
        <f t="shared" si="0"/>
        <v>39.298245614035089</v>
      </c>
      <c r="G21" s="29">
        <f t="shared" si="7"/>
        <v>100</v>
      </c>
    </row>
    <row r="22" spans="1:7" s="21" customFormat="1" ht="32.25" thickBot="1">
      <c r="A22" s="26" t="s">
        <v>148</v>
      </c>
      <c r="B22" s="27" t="s">
        <v>129</v>
      </c>
      <c r="C22" s="28">
        <v>57</v>
      </c>
      <c r="D22" s="28">
        <v>22.4</v>
      </c>
      <c r="E22" s="28">
        <v>22.4</v>
      </c>
      <c r="F22" s="28">
        <f t="shared" si="0"/>
        <v>39.298245614035089</v>
      </c>
      <c r="G22" s="29">
        <f t="shared" si="7"/>
        <v>100</v>
      </c>
    </row>
    <row r="23" spans="1:7" s="21" customFormat="1" ht="18.75" customHeight="1" thickBot="1">
      <c r="A23" s="33" t="s">
        <v>19</v>
      </c>
      <c r="B23" s="18" t="s">
        <v>20</v>
      </c>
      <c r="C23" s="19">
        <v>2888.7</v>
      </c>
      <c r="D23" s="19">
        <v>1282.2</v>
      </c>
      <c r="E23" s="19">
        <v>1282.2</v>
      </c>
      <c r="F23" s="19">
        <f t="shared" si="0"/>
        <v>44.386748364316134</v>
      </c>
      <c r="G23" s="20">
        <f t="shared" ref="G23:G33" si="8">E23/D23*100</f>
        <v>100</v>
      </c>
    </row>
    <row r="24" spans="1:7" s="21" customFormat="1" ht="54.75" customHeight="1">
      <c r="A24" s="34" t="s">
        <v>21</v>
      </c>
      <c r="B24" s="23" t="s">
        <v>22</v>
      </c>
      <c r="C24" s="24">
        <v>2888.7</v>
      </c>
      <c r="D24" s="24">
        <v>1282.2</v>
      </c>
      <c r="E24" s="24">
        <v>1282.2</v>
      </c>
      <c r="F24" s="24">
        <f t="shared" si="0"/>
        <v>44.386748364316134</v>
      </c>
      <c r="G24" s="25">
        <f t="shared" si="8"/>
        <v>100</v>
      </c>
    </row>
    <row r="25" spans="1:7" s="21" customFormat="1" ht="31.5">
      <c r="A25" s="30" t="s">
        <v>23</v>
      </c>
      <c r="B25" s="31" t="s">
        <v>116</v>
      </c>
      <c r="C25" s="32">
        <v>880.4</v>
      </c>
      <c r="D25" s="32">
        <f>SUM(D26:D34)</f>
        <v>440.2</v>
      </c>
      <c r="E25" s="32">
        <v>440.2</v>
      </c>
      <c r="F25" s="32">
        <f t="shared" si="0"/>
        <v>50</v>
      </c>
      <c r="G25" s="25">
        <f t="shared" si="8"/>
        <v>100</v>
      </c>
    </row>
    <row r="26" spans="1:7" ht="31.5">
      <c r="A26" s="26" t="s">
        <v>24</v>
      </c>
      <c r="B26" s="27" t="s">
        <v>130</v>
      </c>
      <c r="C26" s="35">
        <v>323.39999999999998</v>
      </c>
      <c r="D26" s="35">
        <v>161.69999999999999</v>
      </c>
      <c r="E26" s="35">
        <v>161.69999999999999</v>
      </c>
      <c r="F26" s="28">
        <f t="shared" si="0"/>
        <v>50</v>
      </c>
      <c r="G26" s="29">
        <f t="shared" si="8"/>
        <v>100</v>
      </c>
    </row>
    <row r="27" spans="1:7" ht="23.25" hidden="1" customHeight="1">
      <c r="A27" s="26" t="s">
        <v>25</v>
      </c>
      <c r="B27" s="27" t="s">
        <v>26</v>
      </c>
      <c r="C27" s="35"/>
      <c r="D27" s="35"/>
      <c r="E27" s="35"/>
      <c r="F27" s="28" t="e">
        <f t="shared" si="0"/>
        <v>#DIV/0!</v>
      </c>
      <c r="G27" s="29" t="e">
        <f t="shared" si="8"/>
        <v>#DIV/0!</v>
      </c>
    </row>
    <row r="28" spans="1:7" s="21" customFormat="1" ht="26.25" hidden="1" customHeight="1">
      <c r="A28" s="30" t="s">
        <v>27</v>
      </c>
      <c r="B28" s="31" t="s">
        <v>28</v>
      </c>
      <c r="C28" s="32">
        <f>SUM(C29+C31+C32)</f>
        <v>0</v>
      </c>
      <c r="D28" s="32">
        <f>SUM(D29+D31+D32)</f>
        <v>0</v>
      </c>
      <c r="E28" s="32">
        <f>SUM(E29+E31+E32)</f>
        <v>0</v>
      </c>
      <c r="F28" s="28" t="e">
        <f t="shared" si="0"/>
        <v>#DIV/0!</v>
      </c>
      <c r="G28" s="29" t="e">
        <f t="shared" si="8"/>
        <v>#DIV/0!</v>
      </c>
    </row>
    <row r="29" spans="1:7" s="21" customFormat="1" ht="26.25" hidden="1" customHeight="1">
      <c r="A29" s="26" t="s">
        <v>29</v>
      </c>
      <c r="B29" s="27" t="s">
        <v>30</v>
      </c>
      <c r="C29" s="28"/>
      <c r="D29" s="28"/>
      <c r="E29" s="28"/>
      <c r="F29" s="28" t="e">
        <f t="shared" si="0"/>
        <v>#DIV/0!</v>
      </c>
      <c r="G29" s="29" t="e">
        <f t="shared" si="8"/>
        <v>#DIV/0!</v>
      </c>
    </row>
    <row r="30" spans="1:7" s="21" customFormat="1" ht="26.25" hidden="1" customHeight="1">
      <c r="A30" s="26" t="s">
        <v>31</v>
      </c>
      <c r="B30" s="27" t="s">
        <v>32</v>
      </c>
      <c r="C30" s="28"/>
      <c r="D30" s="28"/>
      <c r="E30" s="28"/>
      <c r="F30" s="28" t="e">
        <f t="shared" si="0"/>
        <v>#DIV/0!</v>
      </c>
      <c r="G30" s="29" t="e">
        <f t="shared" si="8"/>
        <v>#DIV/0!</v>
      </c>
    </row>
    <row r="31" spans="1:7" s="21" customFormat="1" ht="41.25" hidden="1" customHeight="1">
      <c r="A31" s="26" t="s">
        <v>33</v>
      </c>
      <c r="B31" s="27" t="s">
        <v>34</v>
      </c>
      <c r="C31" s="28"/>
      <c r="D31" s="28"/>
      <c r="E31" s="28"/>
      <c r="F31" s="28" t="e">
        <f t="shared" si="0"/>
        <v>#DIV/0!</v>
      </c>
      <c r="G31" s="29" t="e">
        <f t="shared" si="8"/>
        <v>#DIV/0!</v>
      </c>
    </row>
    <row r="32" spans="1:7" ht="22.5" hidden="1" customHeight="1">
      <c r="A32" s="30" t="s">
        <v>35</v>
      </c>
      <c r="B32" s="27" t="s">
        <v>36</v>
      </c>
      <c r="C32" s="36">
        <f>SUM(C33)</f>
        <v>0</v>
      </c>
      <c r="D32" s="36">
        <f>SUM(D33)</f>
        <v>0</v>
      </c>
      <c r="E32" s="36">
        <f>SUM(E33)</f>
        <v>0</v>
      </c>
      <c r="F32" s="28" t="e">
        <f t="shared" si="0"/>
        <v>#DIV/0!</v>
      </c>
      <c r="G32" s="29" t="e">
        <f t="shared" si="8"/>
        <v>#DIV/0!</v>
      </c>
    </row>
    <row r="33" spans="1:7" ht="19.5" hidden="1" customHeight="1">
      <c r="A33" s="26" t="s">
        <v>37</v>
      </c>
      <c r="B33" s="27" t="s">
        <v>38</v>
      </c>
      <c r="C33" s="35"/>
      <c r="D33" s="35"/>
      <c r="E33" s="35"/>
      <c r="F33" s="28" t="e">
        <f t="shared" si="0"/>
        <v>#DIV/0!</v>
      </c>
      <c r="G33" s="29" t="e">
        <f t="shared" si="8"/>
        <v>#DIV/0!</v>
      </c>
    </row>
    <row r="34" spans="1:7" ht="36" customHeight="1">
      <c r="A34" s="26" t="s">
        <v>25</v>
      </c>
      <c r="B34" s="27" t="s">
        <v>131</v>
      </c>
      <c r="C34" s="35">
        <v>557</v>
      </c>
      <c r="D34" s="35">
        <v>278.5</v>
      </c>
      <c r="E34" s="35">
        <v>278.5</v>
      </c>
      <c r="F34" s="28">
        <f>E34/C34*100</f>
        <v>50</v>
      </c>
      <c r="G34" s="29">
        <f>E34/D34*100</f>
        <v>100</v>
      </c>
    </row>
    <row r="35" spans="1:7" ht="31.5">
      <c r="A35" s="30" t="s">
        <v>39</v>
      </c>
      <c r="B35" s="27" t="s">
        <v>117</v>
      </c>
      <c r="C35" s="36">
        <f>SUM(C36)</f>
        <v>656.7</v>
      </c>
      <c r="D35" s="36">
        <v>328.4</v>
      </c>
      <c r="E35" s="36">
        <v>328.4</v>
      </c>
      <c r="F35" s="28">
        <f t="shared" ref="F35:F37" si="9">E35/C35*100</f>
        <v>50.007613826709296</v>
      </c>
      <c r="G35" s="29">
        <f>E35/D35*100</f>
        <v>100</v>
      </c>
    </row>
    <row r="36" spans="1:7" ht="21.75" customHeight="1">
      <c r="A36" s="37" t="s">
        <v>35</v>
      </c>
      <c r="B36" s="38" t="s">
        <v>118</v>
      </c>
      <c r="C36" s="35">
        <f>SUM(C37)</f>
        <v>656.7</v>
      </c>
      <c r="D36" s="35">
        <v>328.4</v>
      </c>
      <c r="E36" s="35">
        <v>328.4</v>
      </c>
      <c r="F36" s="28">
        <f t="shared" si="9"/>
        <v>50.007613826709296</v>
      </c>
      <c r="G36" s="29">
        <f t="shared" ref="G36:G37" si="10">E36/D36*100</f>
        <v>100</v>
      </c>
    </row>
    <row r="37" spans="1:7" ht="22.5" customHeight="1">
      <c r="A37" s="37" t="s">
        <v>37</v>
      </c>
      <c r="B37" s="38" t="s">
        <v>132</v>
      </c>
      <c r="C37" s="35">
        <f>SUM(C38:C39)</f>
        <v>656.7</v>
      </c>
      <c r="D37" s="35">
        <v>328.4</v>
      </c>
      <c r="E37" s="35">
        <v>328.4</v>
      </c>
      <c r="F37" s="28">
        <f t="shared" si="9"/>
        <v>50.007613826709296</v>
      </c>
      <c r="G37" s="29">
        <f t="shared" si="10"/>
        <v>100</v>
      </c>
    </row>
    <row r="38" spans="1:7" ht="78" customHeight="1">
      <c r="A38" s="26" t="s">
        <v>115</v>
      </c>
      <c r="B38" s="27" t="s">
        <v>133</v>
      </c>
      <c r="C38" s="35">
        <v>656.7</v>
      </c>
      <c r="D38" s="35">
        <v>328.4</v>
      </c>
      <c r="E38" s="35">
        <v>328.4</v>
      </c>
      <c r="F38" s="28">
        <f t="shared" ref="F38:F39" si="11">E38/C38*100</f>
        <v>50.007613826709296</v>
      </c>
      <c r="G38" s="29">
        <f t="shared" ref="G38:G39" si="12">E38/D38*100</f>
        <v>100</v>
      </c>
    </row>
    <row r="39" spans="1:7" ht="22.5" customHeight="1">
      <c r="A39" s="72" t="s">
        <v>154</v>
      </c>
      <c r="B39" s="38" t="s">
        <v>158</v>
      </c>
      <c r="C39" s="35">
        <v>0</v>
      </c>
      <c r="D39" s="35"/>
      <c r="E39" s="35">
        <v>0</v>
      </c>
      <c r="F39" s="28" t="e">
        <f t="shared" si="11"/>
        <v>#DIV/0!</v>
      </c>
      <c r="G39" s="29" t="e">
        <f t="shared" si="12"/>
        <v>#DIV/0!</v>
      </c>
    </row>
    <row r="40" spans="1:7" s="21" customFormat="1" ht="31.5">
      <c r="A40" s="30" t="s">
        <v>40</v>
      </c>
      <c r="B40" s="31" t="s">
        <v>119</v>
      </c>
      <c r="C40" s="32">
        <v>223.6</v>
      </c>
      <c r="D40" s="32">
        <f>D42</f>
        <v>103</v>
      </c>
      <c r="E40" s="32">
        <v>103</v>
      </c>
      <c r="F40" s="32">
        <f>E40/C40*100</f>
        <v>46.064400715563508</v>
      </c>
      <c r="G40" s="25">
        <f>E40/D40*100</f>
        <v>100</v>
      </c>
    </row>
    <row r="41" spans="1:7" ht="51.75" customHeight="1">
      <c r="A41" s="39" t="s">
        <v>121</v>
      </c>
      <c r="B41" s="27" t="s">
        <v>120</v>
      </c>
      <c r="C41" s="35">
        <v>223.6</v>
      </c>
      <c r="D41" s="35">
        <v>103</v>
      </c>
      <c r="E41" s="35">
        <v>103</v>
      </c>
      <c r="F41" s="28">
        <f t="shared" ref="F41:F45" si="13">E41/C41*100</f>
        <v>46.064400715563508</v>
      </c>
      <c r="G41" s="29">
        <f t="shared" ref="G41:G44" si="14">E41/D41*100</f>
        <v>100</v>
      </c>
    </row>
    <row r="42" spans="1:7" ht="50.25" customHeight="1">
      <c r="A42" s="39" t="s">
        <v>122</v>
      </c>
      <c r="B42" s="27" t="s">
        <v>134</v>
      </c>
      <c r="C42" s="35">
        <v>223.6</v>
      </c>
      <c r="D42" s="35">
        <v>103</v>
      </c>
      <c r="E42" s="35">
        <v>103</v>
      </c>
      <c r="F42" s="28">
        <f t="shared" si="13"/>
        <v>46.064400715563508</v>
      </c>
      <c r="G42" s="29">
        <f t="shared" si="14"/>
        <v>100</v>
      </c>
    </row>
    <row r="43" spans="1:7" ht="29.25" customHeight="1" thickBot="1">
      <c r="A43" s="69" t="s">
        <v>123</v>
      </c>
      <c r="B43" s="70" t="s">
        <v>124</v>
      </c>
      <c r="C43" s="71">
        <f>C44</f>
        <v>1128</v>
      </c>
      <c r="D43" s="71">
        <v>410.6</v>
      </c>
      <c r="E43" s="71">
        <v>410.6</v>
      </c>
      <c r="F43" s="65">
        <f t="shared" si="13"/>
        <v>36.400709219858157</v>
      </c>
      <c r="G43" s="64">
        <f t="shared" si="14"/>
        <v>100</v>
      </c>
    </row>
    <row r="44" spans="1:7" ht="32.25" customHeight="1" thickBot="1">
      <c r="A44" s="66" t="s">
        <v>123</v>
      </c>
      <c r="B44" s="67" t="s">
        <v>135</v>
      </c>
      <c r="C44" s="68">
        <v>1128</v>
      </c>
      <c r="D44" s="68">
        <v>410.6</v>
      </c>
      <c r="E44" s="68">
        <v>410.6</v>
      </c>
      <c r="F44" s="65">
        <f t="shared" si="13"/>
        <v>36.400709219858157</v>
      </c>
      <c r="G44" s="64">
        <f t="shared" si="14"/>
        <v>100</v>
      </c>
    </row>
    <row r="45" spans="1:7" s="43" customFormat="1" ht="21" customHeight="1" thickBot="1">
      <c r="A45" s="63" t="s">
        <v>41</v>
      </c>
      <c r="B45" s="40" t="s">
        <v>42</v>
      </c>
      <c r="C45" s="41">
        <f>C23+C6</f>
        <v>6461.9</v>
      </c>
      <c r="D45" s="41">
        <f>D23+D6</f>
        <v>2906.9</v>
      </c>
      <c r="E45" s="41">
        <f>E23+E6</f>
        <v>2906.9</v>
      </c>
      <c r="F45" s="41">
        <f t="shared" si="13"/>
        <v>44.985221065011842</v>
      </c>
      <c r="G45" s="42">
        <f t="shared" ref="G45" si="15">E45/D45*100</f>
        <v>100</v>
      </c>
    </row>
    <row r="46" spans="1:7" ht="15.75" customHeight="1">
      <c r="A46" s="79" t="s">
        <v>43</v>
      </c>
      <c r="B46" s="79"/>
      <c r="C46" s="79"/>
      <c r="D46" s="79"/>
      <c r="E46" s="79"/>
      <c r="F46" s="79"/>
      <c r="G46" s="79"/>
    </row>
    <row r="47" spans="1:7" ht="15.75">
      <c r="A47" s="45" t="s">
        <v>44</v>
      </c>
      <c r="B47" s="46" t="s">
        <v>45</v>
      </c>
      <c r="C47" s="47">
        <f>SUM(C49:C51)</f>
        <v>3436.7</v>
      </c>
      <c r="D47" s="47">
        <f>SUM(D49:D51)</f>
        <v>1885.8</v>
      </c>
      <c r="E47" s="47">
        <v>1885.8</v>
      </c>
      <c r="F47" s="47">
        <f t="shared" ref="F47:F53" si="16">E47/C47*100</f>
        <v>54.872406669188464</v>
      </c>
      <c r="G47" s="47">
        <f>E47/D47*100</f>
        <v>100</v>
      </c>
    </row>
    <row r="48" spans="1:7" ht="15.75">
      <c r="A48" s="45"/>
      <c r="B48" s="46"/>
      <c r="C48" s="47"/>
      <c r="D48" s="47"/>
      <c r="E48" s="47"/>
      <c r="F48" s="47"/>
      <c r="G48" s="47"/>
    </row>
    <row r="49" spans="1:7" ht="63">
      <c r="A49" s="48" t="s">
        <v>46</v>
      </c>
      <c r="B49" s="49" t="s">
        <v>47</v>
      </c>
      <c r="C49" s="50">
        <v>3432.7</v>
      </c>
      <c r="D49" s="74">
        <v>1885.8</v>
      </c>
      <c r="E49" s="74">
        <v>1885.8</v>
      </c>
      <c r="F49" s="50">
        <f t="shared" si="16"/>
        <v>54.936347481574273</v>
      </c>
      <c r="G49" s="50">
        <f>E49/D49*100</f>
        <v>100</v>
      </c>
    </row>
    <row r="50" spans="1:7" ht="15.75">
      <c r="A50" s="48" t="s">
        <v>48</v>
      </c>
      <c r="B50" s="49" t="s">
        <v>49</v>
      </c>
      <c r="C50" s="50">
        <v>1</v>
      </c>
      <c r="D50" s="50">
        <v>0</v>
      </c>
      <c r="E50" s="50">
        <v>0</v>
      </c>
      <c r="F50" s="50">
        <f t="shared" si="16"/>
        <v>0</v>
      </c>
      <c r="G50" s="50" t="e">
        <f>E50/D50*100</f>
        <v>#DIV/0!</v>
      </c>
    </row>
    <row r="51" spans="1:7" ht="15.75">
      <c r="A51" s="48" t="s">
        <v>50</v>
      </c>
      <c r="B51" s="49" t="s">
        <v>51</v>
      </c>
      <c r="C51" s="50">
        <v>3</v>
      </c>
      <c r="D51" s="50">
        <v>0</v>
      </c>
      <c r="E51" s="50">
        <v>0</v>
      </c>
      <c r="F51" s="50">
        <f t="shared" si="16"/>
        <v>0</v>
      </c>
      <c r="G51" s="50" t="e">
        <f t="shared" ref="G51:G66" si="17">E51/D51*100</f>
        <v>#DIV/0!</v>
      </c>
    </row>
    <row r="52" spans="1:7" ht="15.75">
      <c r="A52" s="44" t="s">
        <v>52</v>
      </c>
      <c r="B52" s="46" t="s">
        <v>53</v>
      </c>
      <c r="C52" s="47">
        <f>SUM(C53:C53)</f>
        <v>223.6</v>
      </c>
      <c r="D52" s="47">
        <v>75.7</v>
      </c>
      <c r="E52" s="47">
        <f>SUM(E53:E53)</f>
        <v>75.7</v>
      </c>
      <c r="F52" s="47">
        <f t="shared" si="16"/>
        <v>33.855098389982111</v>
      </c>
      <c r="G52" s="47">
        <f t="shared" si="17"/>
        <v>100</v>
      </c>
    </row>
    <row r="53" spans="1:7" ht="15.75">
      <c r="A53" s="48" t="s">
        <v>54</v>
      </c>
      <c r="B53" s="49" t="s">
        <v>55</v>
      </c>
      <c r="C53" s="50">
        <v>223.6</v>
      </c>
      <c r="D53" s="50">
        <v>75.7</v>
      </c>
      <c r="E53" s="50">
        <v>75.7</v>
      </c>
      <c r="F53" s="50">
        <f t="shared" si="16"/>
        <v>33.855098389982111</v>
      </c>
      <c r="G53" s="50">
        <f t="shared" si="17"/>
        <v>100</v>
      </c>
    </row>
    <row r="54" spans="1:7" ht="31.5">
      <c r="A54" s="48" t="s">
        <v>56</v>
      </c>
      <c r="B54" s="46" t="s">
        <v>57</v>
      </c>
      <c r="C54" s="47">
        <f>SUM(C55:C55)</f>
        <v>1</v>
      </c>
      <c r="D54" s="47">
        <f>SUM(D55:D55)</f>
        <v>0</v>
      </c>
      <c r="E54" s="47">
        <f>SUM(E55:E55)</f>
        <v>0</v>
      </c>
      <c r="F54" s="47">
        <f>E54/C54*100</f>
        <v>0</v>
      </c>
      <c r="G54" s="47" t="e">
        <f>E54/D54*100</f>
        <v>#DIV/0!</v>
      </c>
    </row>
    <row r="55" spans="1:7" ht="47.25">
      <c r="A55" s="48" t="s">
        <v>126</v>
      </c>
      <c r="B55" s="49" t="s">
        <v>125</v>
      </c>
      <c r="C55" s="50">
        <v>1</v>
      </c>
      <c r="D55" s="50">
        <v>0</v>
      </c>
      <c r="E55" s="50">
        <v>0</v>
      </c>
      <c r="F55" s="47">
        <f>E55/C55*100</f>
        <v>0</v>
      </c>
      <c r="G55" s="47" t="e">
        <f>E55/D55*100</f>
        <v>#DIV/0!</v>
      </c>
    </row>
    <row r="56" spans="1:7" ht="15.75">
      <c r="A56" s="44" t="s">
        <v>58</v>
      </c>
      <c r="B56" s="46" t="s">
        <v>59</v>
      </c>
      <c r="C56" s="47">
        <f>SUM(C57:C59)</f>
        <v>1661.1</v>
      </c>
      <c r="D56" s="47">
        <f>SUM(D57:D59)</f>
        <v>522.79999999999995</v>
      </c>
      <c r="E56" s="47">
        <f>SUM(E57:E59)</f>
        <v>522.79999999999995</v>
      </c>
      <c r="F56" s="47">
        <f>E56/C56*100</f>
        <v>31.47312022153994</v>
      </c>
      <c r="G56" s="47">
        <f t="shared" si="17"/>
        <v>100</v>
      </c>
    </row>
    <row r="57" spans="1:7" ht="15.75">
      <c r="A57" s="48" t="s">
        <v>60</v>
      </c>
      <c r="B57" s="49" t="s">
        <v>61</v>
      </c>
      <c r="C57" s="50">
        <v>0</v>
      </c>
      <c r="D57" s="50">
        <v>0</v>
      </c>
      <c r="E57" s="50">
        <v>0</v>
      </c>
      <c r="F57" s="47" t="e">
        <f>E57/C57*100</f>
        <v>#DIV/0!</v>
      </c>
      <c r="G57" s="47" t="e">
        <f>E57/D57*100</f>
        <v>#DIV/0!</v>
      </c>
    </row>
    <row r="58" spans="1:7" ht="15.75">
      <c r="A58" s="48" t="s">
        <v>62</v>
      </c>
      <c r="B58" s="49" t="s">
        <v>63</v>
      </c>
      <c r="C58" s="50">
        <v>1660.1</v>
      </c>
      <c r="D58" s="50">
        <v>522.79999999999995</v>
      </c>
      <c r="E58" s="50">
        <v>522.79999999999995</v>
      </c>
      <c r="F58" s="50">
        <f t="shared" ref="F58:F67" si="18">E58/C58*100</f>
        <v>31.492078790434309</v>
      </c>
      <c r="G58" s="50">
        <f t="shared" si="17"/>
        <v>100</v>
      </c>
    </row>
    <row r="59" spans="1:7" ht="15.75">
      <c r="A59" s="48" t="s">
        <v>64</v>
      </c>
      <c r="B59" s="49" t="s">
        <v>65</v>
      </c>
      <c r="C59" s="50">
        <v>1</v>
      </c>
      <c r="D59" s="50">
        <v>0</v>
      </c>
      <c r="E59" s="50">
        <v>0</v>
      </c>
      <c r="F59" s="50">
        <f t="shared" si="18"/>
        <v>0</v>
      </c>
      <c r="G59" s="50" t="e">
        <f t="shared" si="17"/>
        <v>#DIV/0!</v>
      </c>
    </row>
    <row r="60" spans="1:7" ht="15.75">
      <c r="A60" s="44" t="s">
        <v>66</v>
      </c>
      <c r="B60" s="46" t="s">
        <v>67</v>
      </c>
      <c r="C60" s="47">
        <f>SUM(C61:C62)</f>
        <v>0</v>
      </c>
      <c r="D60" s="47">
        <f>SUM(D61:D62)</f>
        <v>0</v>
      </c>
      <c r="E60" s="47">
        <f>SUM(E61:E62)</f>
        <v>0</v>
      </c>
      <c r="F60" s="47" t="e">
        <f>E60/C60*100</f>
        <v>#DIV/0!</v>
      </c>
      <c r="G60" s="47" t="e">
        <f>E60/D60*100</f>
        <v>#DIV/0!</v>
      </c>
    </row>
    <row r="61" spans="1:7" ht="15.75">
      <c r="A61" s="48" t="s">
        <v>66</v>
      </c>
      <c r="B61" s="49" t="s">
        <v>146</v>
      </c>
      <c r="C61" s="50">
        <v>0</v>
      </c>
      <c r="D61" s="50">
        <v>0</v>
      </c>
      <c r="E61" s="50">
        <v>0</v>
      </c>
      <c r="F61" s="50" t="e">
        <f t="shared" si="18"/>
        <v>#DIV/0!</v>
      </c>
      <c r="G61" s="50" t="e">
        <f t="shared" si="17"/>
        <v>#DIV/0!</v>
      </c>
    </row>
    <row r="62" spans="1:7" ht="15.75">
      <c r="A62" s="48" t="s">
        <v>128</v>
      </c>
      <c r="B62" s="49" t="s">
        <v>127</v>
      </c>
      <c r="C62" s="50">
        <v>0</v>
      </c>
      <c r="D62" s="50">
        <v>0</v>
      </c>
      <c r="E62" s="50">
        <v>0</v>
      </c>
      <c r="F62" s="50" t="e">
        <f t="shared" si="18"/>
        <v>#DIV/0!</v>
      </c>
      <c r="G62" s="50" t="e">
        <f t="shared" si="17"/>
        <v>#DIV/0!</v>
      </c>
    </row>
    <row r="63" spans="1:7" ht="15.75">
      <c r="A63" s="44" t="s">
        <v>68</v>
      </c>
      <c r="B63" s="46" t="s">
        <v>69</v>
      </c>
      <c r="C63" s="47">
        <v>1928.4</v>
      </c>
      <c r="D63" s="47">
        <v>893.8</v>
      </c>
      <c r="E63" s="47">
        <v>893.8</v>
      </c>
      <c r="F63" s="47">
        <f t="shared" si="18"/>
        <v>46.349305123418375</v>
      </c>
      <c r="G63" s="47">
        <f t="shared" si="17"/>
        <v>100</v>
      </c>
    </row>
    <row r="64" spans="1:7" ht="15.75">
      <c r="A64" s="48" t="s">
        <v>70</v>
      </c>
      <c r="B64" s="49" t="s">
        <v>71</v>
      </c>
      <c r="C64" s="50">
        <v>1928.4</v>
      </c>
      <c r="D64" s="50">
        <v>893.8</v>
      </c>
      <c r="E64" s="50">
        <v>893.8</v>
      </c>
      <c r="F64" s="50">
        <f t="shared" si="18"/>
        <v>46.349305123418375</v>
      </c>
      <c r="G64" s="50">
        <f t="shared" si="17"/>
        <v>100</v>
      </c>
    </row>
    <row r="65" spans="1:7" ht="15.75">
      <c r="A65" s="44" t="s">
        <v>72</v>
      </c>
      <c r="B65" s="46" t="s">
        <v>73</v>
      </c>
      <c r="C65" s="47">
        <f>SUM(C66:C66)</f>
        <v>53.7</v>
      </c>
      <c r="D65" s="47">
        <f>SUM(D66:D66)</f>
        <v>22.3</v>
      </c>
      <c r="E65" s="47">
        <f>SUM(E66:E66)</f>
        <v>22.3</v>
      </c>
      <c r="F65" s="47">
        <f t="shared" si="18"/>
        <v>41.527001862197395</v>
      </c>
      <c r="G65" s="47">
        <f t="shared" si="17"/>
        <v>100</v>
      </c>
    </row>
    <row r="66" spans="1:7" ht="15.75">
      <c r="A66" s="48" t="s">
        <v>74</v>
      </c>
      <c r="B66" s="49" t="s">
        <v>75</v>
      </c>
      <c r="C66" s="50">
        <v>53.7</v>
      </c>
      <c r="D66" s="50">
        <v>22.3</v>
      </c>
      <c r="E66" s="50">
        <v>22.3</v>
      </c>
      <c r="F66" s="50">
        <f t="shared" si="18"/>
        <v>41.527001862197395</v>
      </c>
      <c r="G66" s="50">
        <f t="shared" si="17"/>
        <v>100</v>
      </c>
    </row>
    <row r="67" spans="1:7" ht="15.75">
      <c r="A67" s="44" t="s">
        <v>76</v>
      </c>
      <c r="B67" s="46" t="s">
        <v>77</v>
      </c>
      <c r="C67" s="47">
        <f>SUM(C47,C52,C54,C56,C60,C63,C65)</f>
        <v>7304.4999999999991</v>
      </c>
      <c r="D67" s="47">
        <f>SUM(D47,D52,D54,D56,D60,D63,D65)</f>
        <v>3400.4000000000005</v>
      </c>
      <c r="E67" s="47">
        <f>SUM(E47,E52,E54,E56,E60,E63,E65)</f>
        <v>3400.4000000000005</v>
      </c>
      <c r="F67" s="47">
        <f t="shared" si="18"/>
        <v>46.552125402149372</v>
      </c>
      <c r="G67" s="47">
        <f>E67/D67*100</f>
        <v>100</v>
      </c>
    </row>
    <row r="68" spans="1:7" ht="15.75">
      <c r="A68" s="80"/>
      <c r="B68" s="80"/>
      <c r="C68" s="80"/>
      <c r="D68" s="80"/>
      <c r="E68" s="80"/>
      <c r="F68" s="80"/>
      <c r="G68" s="80"/>
    </row>
    <row r="69" spans="1:7" ht="31.5">
      <c r="A69" s="44" t="s">
        <v>78</v>
      </c>
      <c r="B69" s="45"/>
      <c r="C69" s="47">
        <f>C45-C67</f>
        <v>-842.59999999999945</v>
      </c>
      <c r="D69" s="47">
        <f>D45-D67</f>
        <v>-493.50000000000045</v>
      </c>
      <c r="E69" s="47">
        <f>E45-E67</f>
        <v>-493.50000000000045</v>
      </c>
      <c r="F69" s="50"/>
      <c r="G69" s="50"/>
    </row>
    <row r="70" spans="1:7" ht="31.5">
      <c r="A70" s="44" t="s">
        <v>79</v>
      </c>
      <c r="B70" s="45" t="s">
        <v>80</v>
      </c>
      <c r="C70" s="47">
        <v>842.6</v>
      </c>
      <c r="D70" s="47">
        <v>493.5</v>
      </c>
      <c r="E70" s="47">
        <v>493.5</v>
      </c>
      <c r="F70" s="50"/>
      <c r="G70" s="50"/>
    </row>
    <row r="71" spans="1:7" ht="31.5">
      <c r="A71" s="44" t="s">
        <v>81</v>
      </c>
      <c r="B71" s="45" t="s">
        <v>82</v>
      </c>
      <c r="C71" s="47">
        <v>842.6</v>
      </c>
      <c r="D71" s="47">
        <v>493.5</v>
      </c>
      <c r="E71" s="47">
        <v>493.5</v>
      </c>
      <c r="F71" s="50"/>
      <c r="G71" s="50"/>
    </row>
    <row r="72" spans="1:7" ht="31.5">
      <c r="A72" s="48" t="s">
        <v>83</v>
      </c>
      <c r="B72" s="51" t="s">
        <v>84</v>
      </c>
      <c r="C72" s="50"/>
      <c r="D72" s="50"/>
      <c r="E72" s="50">
        <f>E73</f>
        <v>0</v>
      </c>
      <c r="F72" s="50"/>
      <c r="G72" s="50"/>
    </row>
    <row r="73" spans="1:7" ht="47.25">
      <c r="A73" s="48" t="s">
        <v>85</v>
      </c>
      <c r="B73" s="51" t="s">
        <v>86</v>
      </c>
      <c r="C73" s="50"/>
      <c r="D73" s="50"/>
      <c r="E73" s="50">
        <v>0</v>
      </c>
      <c r="F73" s="50"/>
      <c r="G73" s="50"/>
    </row>
    <row r="74" spans="1:7" ht="31.5">
      <c r="A74" s="48" t="s">
        <v>87</v>
      </c>
      <c r="B74" s="51" t="s">
        <v>88</v>
      </c>
      <c r="C74" s="50"/>
      <c r="D74" s="50"/>
      <c r="E74" s="50">
        <f>E75</f>
        <v>0</v>
      </c>
      <c r="F74" s="50"/>
      <c r="G74" s="50"/>
    </row>
    <row r="75" spans="1:7" ht="47.25">
      <c r="A75" s="48" t="s">
        <v>89</v>
      </c>
      <c r="B75" s="51" t="s">
        <v>90</v>
      </c>
      <c r="C75" s="50"/>
      <c r="D75" s="50"/>
      <c r="E75" s="50">
        <v>0</v>
      </c>
      <c r="F75" s="50"/>
      <c r="G75" s="50"/>
    </row>
    <row r="76" spans="1:7" ht="31.5">
      <c r="A76" s="52" t="s">
        <v>91</v>
      </c>
      <c r="B76" s="53" t="s">
        <v>92</v>
      </c>
      <c r="C76" s="54">
        <f>C79</f>
        <v>0</v>
      </c>
      <c r="D76" s="54">
        <f>D79</f>
        <v>0</v>
      </c>
      <c r="E76" s="54">
        <f>E79</f>
        <v>0</v>
      </c>
      <c r="F76" s="50"/>
      <c r="G76" s="50"/>
    </row>
    <row r="77" spans="1:7" ht="63">
      <c r="A77" s="48" t="s">
        <v>93</v>
      </c>
      <c r="B77" s="51" t="s">
        <v>94</v>
      </c>
      <c r="C77" s="50"/>
      <c r="D77" s="50">
        <f>D78</f>
        <v>0</v>
      </c>
      <c r="E77" s="50"/>
      <c r="F77" s="55"/>
      <c r="G77" s="55"/>
    </row>
    <row r="78" spans="1:7" ht="63">
      <c r="A78" s="48" t="s">
        <v>93</v>
      </c>
      <c r="B78" s="51" t="s">
        <v>95</v>
      </c>
      <c r="C78" s="55"/>
      <c r="D78" s="55">
        <v>0</v>
      </c>
      <c r="E78" s="55"/>
      <c r="F78" s="55"/>
      <c r="G78" s="55"/>
    </row>
    <row r="79" spans="1:7" ht="31.5">
      <c r="A79" s="48" t="s">
        <v>96</v>
      </c>
      <c r="B79" s="51" t="s">
        <v>97</v>
      </c>
      <c r="C79" s="50">
        <f>C80</f>
        <v>0</v>
      </c>
      <c r="D79" s="50">
        <f>D80</f>
        <v>0</v>
      </c>
      <c r="E79" s="50">
        <f>E80</f>
        <v>0</v>
      </c>
      <c r="F79" s="50"/>
      <c r="G79" s="50"/>
    </row>
    <row r="80" spans="1:7" ht="47.25">
      <c r="A80" s="48" t="s">
        <v>98</v>
      </c>
      <c r="B80" s="51" t="s">
        <v>99</v>
      </c>
      <c r="C80" s="50">
        <v>0</v>
      </c>
      <c r="D80" s="50">
        <v>0</v>
      </c>
      <c r="E80" s="50"/>
      <c r="F80" s="50"/>
      <c r="G80" s="50"/>
    </row>
    <row r="81" spans="1:7" ht="31.5">
      <c r="A81" s="56" t="s">
        <v>100</v>
      </c>
      <c r="B81" s="51" t="s">
        <v>101</v>
      </c>
      <c r="C81" s="50">
        <v>0</v>
      </c>
      <c r="D81" s="50">
        <v>0</v>
      </c>
      <c r="E81" s="50">
        <v>0</v>
      </c>
      <c r="F81" s="50"/>
      <c r="G81" s="50"/>
    </row>
    <row r="82" spans="1:7" ht="15.75">
      <c r="A82" s="56" t="s">
        <v>102</v>
      </c>
      <c r="B82" s="51" t="s">
        <v>103</v>
      </c>
      <c r="C82" s="50">
        <v>0</v>
      </c>
      <c r="D82" s="50">
        <v>0</v>
      </c>
      <c r="E82" s="50">
        <v>0</v>
      </c>
      <c r="F82" s="50"/>
      <c r="G82" s="50"/>
    </row>
    <row r="83" spans="1:7" ht="31.5">
      <c r="A83" s="56" t="s">
        <v>104</v>
      </c>
      <c r="B83" s="51" t="s">
        <v>105</v>
      </c>
      <c r="C83" s="50">
        <v>0</v>
      </c>
      <c r="D83" s="50">
        <v>0</v>
      </c>
      <c r="E83" s="50">
        <v>0</v>
      </c>
      <c r="F83" s="50"/>
      <c r="G83" s="50"/>
    </row>
    <row r="84" spans="1:7" ht="31.5">
      <c r="A84" s="48" t="s">
        <v>106</v>
      </c>
      <c r="B84" s="51" t="s">
        <v>107</v>
      </c>
      <c r="C84" s="50">
        <v>0</v>
      </c>
      <c r="D84" s="50">
        <v>0</v>
      </c>
      <c r="E84" s="50">
        <v>0</v>
      </c>
      <c r="F84" s="50"/>
      <c r="G84" s="50"/>
    </row>
    <row r="85" spans="1:7" ht="94.5">
      <c r="A85" s="56" t="s">
        <v>108</v>
      </c>
      <c r="B85" s="51" t="s">
        <v>109</v>
      </c>
      <c r="C85" s="50">
        <v>0</v>
      </c>
      <c r="D85" s="50">
        <v>0</v>
      </c>
      <c r="E85" s="50">
        <v>0</v>
      </c>
      <c r="F85" s="50"/>
      <c r="G85" s="50"/>
    </row>
    <row r="86" spans="1:7" ht="31.5">
      <c r="A86" s="56" t="s">
        <v>110</v>
      </c>
      <c r="B86" s="51" t="s">
        <v>111</v>
      </c>
      <c r="C86" s="50">
        <v>0</v>
      </c>
      <c r="D86" s="50">
        <v>0</v>
      </c>
      <c r="E86" s="50">
        <v>0</v>
      </c>
      <c r="F86" s="50"/>
      <c r="G86" s="50"/>
    </row>
    <row r="87" spans="1:7" ht="15.75">
      <c r="A87" s="44" t="s">
        <v>112</v>
      </c>
      <c r="B87" s="45" t="s">
        <v>113</v>
      </c>
      <c r="C87" s="47">
        <v>842.6</v>
      </c>
      <c r="D87" s="47">
        <v>493.5</v>
      </c>
      <c r="E87" s="47">
        <v>493.5</v>
      </c>
      <c r="F87" s="50"/>
      <c r="G87" s="50"/>
    </row>
    <row r="88" spans="1:7" ht="15.75">
      <c r="A88" s="57"/>
      <c r="B88" s="57"/>
      <c r="C88" s="58"/>
      <c r="D88" s="58"/>
      <c r="E88" s="58"/>
      <c r="F88" s="59"/>
      <c r="G88" s="59"/>
    </row>
    <row r="89" spans="1:7" ht="15.75">
      <c r="A89" s="57"/>
      <c r="B89" s="57"/>
      <c r="C89" s="58"/>
      <c r="D89" s="58"/>
      <c r="E89" s="58"/>
      <c r="F89" s="59"/>
      <c r="G89" s="59"/>
    </row>
    <row r="90" spans="1:7" ht="15.75">
      <c r="A90" s="57"/>
      <c r="B90" s="57"/>
      <c r="C90" s="58"/>
      <c r="D90" s="58"/>
      <c r="E90" s="58"/>
      <c r="F90" s="59"/>
      <c r="G90" s="59"/>
    </row>
    <row r="91" spans="1:7" ht="15.75">
      <c r="A91" s="75" t="s">
        <v>159</v>
      </c>
      <c r="B91" s="75"/>
      <c r="C91" s="76" t="s">
        <v>114</v>
      </c>
      <c r="D91" s="76"/>
      <c r="E91" s="60" t="s">
        <v>160</v>
      </c>
      <c r="F91" s="61"/>
      <c r="G91" s="59"/>
    </row>
  </sheetData>
  <sheetProtection selectLockedCells="1" selectUnlockedCells="1"/>
  <mergeCells count="7">
    <mergeCell ref="A91:B91"/>
    <mergeCell ref="C91:D91"/>
    <mergeCell ref="A1:E1"/>
    <mergeCell ref="A2:E2"/>
    <mergeCell ref="E4:G4"/>
    <mergeCell ref="A46:G46"/>
    <mergeCell ref="A68:G68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Admin</cp:lastModifiedBy>
  <cp:lastPrinted>2025-12-01T11:11:46Z</cp:lastPrinted>
  <dcterms:created xsi:type="dcterms:W3CDTF">2017-12-08T11:16:10Z</dcterms:created>
  <dcterms:modified xsi:type="dcterms:W3CDTF">2026-07-07T11:11:26Z</dcterms:modified>
</cp:coreProperties>
</file>