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0"/>
  </bookViews>
  <sheets>
    <sheet name="01.12.2019" sheetId="1" r:id="rId1"/>
  </sheets>
  <definedNames>
    <definedName name="Excel_BuiltIn__FilterDatabase" localSheetId="0">'01.12.2019'!$A$5:$E$5</definedName>
    <definedName name="_xlnm.Print_Titles" localSheetId="0">'01.12.2019'!$5:$5</definedName>
  </definedNames>
  <calcPr calcId="124519"/>
</workbook>
</file>

<file path=xl/calcChain.xml><?xml version="1.0" encoding="utf-8"?>
<calcChain xmlns="http://schemas.openxmlformats.org/spreadsheetml/2006/main">
  <c r="E29" i="1"/>
  <c r="E25" s="1"/>
  <c r="G18"/>
  <c r="F18"/>
  <c r="G12"/>
  <c r="F12"/>
  <c r="F11" l="1"/>
  <c r="G19" l="1"/>
  <c r="F19"/>
  <c r="G39" l="1"/>
  <c r="F39"/>
  <c r="C59"/>
  <c r="F37"/>
  <c r="G37"/>
  <c r="F38" l="1"/>
  <c r="G38"/>
  <c r="G16"/>
  <c r="G17"/>
  <c r="G15"/>
  <c r="E73"/>
  <c r="G11"/>
  <c r="D59"/>
  <c r="F34"/>
  <c r="G34"/>
  <c r="G33"/>
  <c r="F33"/>
  <c r="C40" l="1"/>
  <c r="G32"/>
  <c r="G36" l="1"/>
  <c r="F31"/>
  <c r="D73"/>
  <c r="D70" s="1"/>
  <c r="D71"/>
  <c r="E18"/>
  <c r="G46"/>
  <c r="G24"/>
  <c r="G26"/>
  <c r="G27"/>
  <c r="G28"/>
  <c r="G30"/>
  <c r="G31"/>
  <c r="F24"/>
  <c r="F26"/>
  <c r="F27"/>
  <c r="F28"/>
  <c r="F30"/>
  <c r="F8"/>
  <c r="G8"/>
  <c r="F9"/>
  <c r="G9"/>
  <c r="G10"/>
  <c r="G14"/>
  <c r="F15"/>
  <c r="F16"/>
  <c r="F17"/>
  <c r="F23"/>
  <c r="G23"/>
  <c r="C29"/>
  <c r="C25" s="1"/>
  <c r="D29"/>
  <c r="D25" s="1"/>
  <c r="F36"/>
  <c r="F43"/>
  <c r="G43"/>
  <c r="F44"/>
  <c r="G44"/>
  <c r="F45"/>
  <c r="G45"/>
  <c r="F47"/>
  <c r="G47"/>
  <c r="F49"/>
  <c r="G49"/>
  <c r="F51"/>
  <c r="G51"/>
  <c r="F52"/>
  <c r="G52"/>
  <c r="F53"/>
  <c r="F56"/>
  <c r="G56"/>
  <c r="F58"/>
  <c r="G58"/>
  <c r="F60"/>
  <c r="E66"/>
  <c r="E68"/>
  <c r="C73"/>
  <c r="C70" s="1"/>
  <c r="C65" s="1"/>
  <c r="E70"/>
  <c r="E65" s="1"/>
  <c r="F14"/>
  <c r="D65" l="1"/>
  <c r="F57"/>
  <c r="F48"/>
  <c r="F7"/>
  <c r="F55"/>
  <c r="G7"/>
  <c r="G48"/>
  <c r="G57"/>
  <c r="G50"/>
  <c r="F22"/>
  <c r="F13"/>
  <c r="F10"/>
  <c r="F46"/>
  <c r="F25"/>
  <c r="G25"/>
  <c r="G13"/>
  <c r="G53"/>
  <c r="G29"/>
  <c r="G22"/>
  <c r="F29"/>
  <c r="F59"/>
  <c r="F50"/>
  <c r="F42"/>
  <c r="G55"/>
  <c r="G35"/>
  <c r="G42"/>
  <c r="F35"/>
  <c r="E40" l="1"/>
  <c r="F6"/>
  <c r="G6"/>
  <c r="G61"/>
  <c r="F61"/>
  <c r="G21"/>
  <c r="G20"/>
  <c r="F21"/>
  <c r="G40" l="1"/>
  <c r="D63"/>
  <c r="F20"/>
  <c r="C63" l="1"/>
  <c r="F40"/>
</calcChain>
</file>

<file path=xl/sharedStrings.xml><?xml version="1.0" encoding="utf-8"?>
<sst xmlns="http://schemas.openxmlformats.org/spreadsheetml/2006/main" count="161" uniqueCount="160">
  <si>
    <t>Сводка</t>
  </si>
  <si>
    <t>(тыс. рублей)</t>
  </si>
  <si>
    <t>Наименование показателя</t>
  </si>
  <si>
    <t>Код дохода по КД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</si>
  <si>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</si>
  <si>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</si>
  <si>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</si>
  <si>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</si>
  <si>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</si>
  <si>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</si>
  <si>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</si>
  <si>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</si>
  <si>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</si>
  <si>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</si>
  <si>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</si>
  <si>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ДОХОДЫ ОТ ОКАЗАНИЯ ПЛАТНЫХ УСЛУГ(РАБОТ)И КОМПЕНСАЦИИ ЗАТРАТ ГОСУДАРСТВА</t>
  </si>
  <si>
    <t>000 1 13 0000 00 0000 000</t>
  </si>
  <si>
    <t>ДОХОДЫ ОТ ПРОДАЖИ МАТЕРИАЛЬНЫХ И НЕМАТЕРИАЛЬНЫХ АКТИВОВ</t>
  </si>
  <si>
    <t>000 1 14 00000 00 0000 000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</si>
  <si>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</si>
  <si>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</si>
  <si>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</si>
  <si>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</si>
  <si>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</si>
  <si>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</si>
  <si>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</si>
  <si>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</si>
  <si>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</si>
  <si>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</si>
  <si>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</si>
  <si>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</si>
  <si>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</si>
  <si>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</si>
  <si>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</si>
  <si>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</si>
  <si>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</si>
  <si>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</si>
  <si>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</si>
  <si>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</si>
  <si>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</si>
  <si>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</si>
  <si>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</si>
  <si>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</si>
  <si>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</si>
  <si>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</si>
  <si>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</si>
  <si>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</si>
  <si>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</si>
  <si>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</si>
  <si>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</si>
  <si>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</si>
  <si>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</si>
  <si>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</si>
  <si>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</si>
  <si>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</si>
  <si>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</si>
  <si>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</si>
  <si>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</si>
  <si>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</si>
  <si>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</si>
  <si>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</si>
  <si>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</si>
  <si>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</si>
  <si>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</si>
  <si>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</si>
  <si>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</si>
  <si>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</si>
  <si>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</si>
  <si>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</si>
  <si>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</si>
  <si>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</si>
  <si>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</si>
  <si>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</si>
  <si>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</si>
  <si>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</si>
  <si>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</si>
  <si>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</si>
  <si>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</si>
  <si>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</si>
  <si>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</si>
  <si>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</si>
  <si>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</si>
  <si>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</si>
  <si>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</si>
  <si>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</si>
  <si>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</si>
  <si>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</si>
  <si>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</si>
  <si>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</si>
  <si>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</si>
  <si>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</si>
  <si>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</si>
  <si>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</si>
  <si>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</si>
  <si>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</si>
  <si>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</si>
  <si>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</si>
  <si>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</si>
  <si>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</si>
  <si>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</si>
  <si>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</si>
  <si>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</si>
  <si>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</si>
  <si>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</si>
  <si>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</si>
  <si>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</si>
  <si>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</si>
  <si>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</si>
  <si>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</si>
  <si>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</si>
  <si>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</si>
  <si>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</si>
  <si>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</si>
  <si>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</si>
  <si>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</si>
  <si>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</si>
  <si>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</si>
  <si>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>000 2 02 10000 00 0000 150</t>
  </si>
  <si>
    <t xml:space="preserve"> 000 2 02 20000 00 0000 150</t>
  </si>
  <si>
    <t>000 2 02 30000 00 0000 150</t>
  </si>
  <si>
    <t>Доходы от реализации имущества, находящигося в оперативном управлении учреждений,находящихся в ведении органов управления муниципальных районов (за исключением имущества муниципальных бюджетных и автономных учреждений)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</si>
  <si>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</si>
  <si>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</si>
  <si>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</si>
  <si>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</si>
  <si>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</si>
  <si>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</si>
  <si>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</si>
  <si>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Налоги на имущество</t>
  </si>
  <si>
    <t>Налог на имущество физических лиц</t>
  </si>
  <si>
    <t>Земельный налог</t>
  </si>
  <si>
    <t>000 1 06 00000 00 0000 000</t>
  </si>
  <si>
    <t>000 106 00000 00 1000 110</t>
  </si>
  <si>
    <t>000 1 06 06000 00 0000 110</t>
  </si>
  <si>
    <t>Прочие доходы от компенсации затрат бюджетов сельских поселений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</si>
  <si>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и в хозяйственном ведении муниципальных унитарных предприятий</t>
  </si>
  <si>
    <t>000 1 11 05035 10 0000 120</t>
  </si>
  <si>
    <t xml:space="preserve">000 1 13 02995 10 0000 130 </t>
  </si>
  <si>
    <t>Дотации бюджетам сельских поселений  на выравнивание бюджетной обеспеченности из бюджета субъектов Российской Федерации</t>
  </si>
  <si>
    <t>000 2 02 15001 10 0000 150</t>
  </si>
  <si>
    <t>000 2 02 16001 10 0000 150</t>
  </si>
  <si>
    <t>Дотации бюджетам сельских поселений  на выравнивание бюджетной обеспеченности из бюджетов муниципальных районов</t>
  </si>
  <si>
    <t xml:space="preserve">000 2 02 29999 10 0000 150 </t>
  </si>
  <si>
    <t xml:space="preserve">Прочие субсидии бюджетам сельских поселений </t>
  </si>
  <si>
    <t xml:space="preserve">000 2 02 29999 10 9210 150 </t>
  </si>
  <si>
    <t>Прочие субсидии бюджетам сельских поселений на повышение оплаты труда работников муниципальных учреждений культуры в соответствии с Указом Президента Российской Федерации от 07 мая 2012г № 597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</si>
  <si>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</si>
  <si>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</si>
  <si>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Прочие  межбюджетные трансферты, передаваемые бюджетам</t>
  </si>
  <si>
    <t>000 202 49999 00 0000 150</t>
  </si>
  <si>
    <t>Прочие межбюджетные трансферты, передаваемые бюджетам сельских поселений</t>
  </si>
  <si>
    <t>000 202 49999 10 0000  150</t>
  </si>
  <si>
    <t>глава администрации Старославкинского сельсовета</t>
  </si>
  <si>
    <t>И.С.Еремкина</t>
  </si>
  <si>
    <t>об исполнении  бюджета  Старославкинского сельсовета Малосердобинского  района  на  01.03.2023 г.</t>
  </si>
  <si>
    <t>Уточненный план      на  01.04. 2023 год</t>
  </si>
  <si>
    <t xml:space="preserve"> план    на 01.04.2023 года</t>
  </si>
  <si>
    <t>Исполнено на     01.04.2023г</t>
  </si>
  <si>
    <t>% исполнения к плану января -марта2023 года</t>
  </si>
  <si>
    <t>на 01.04.2023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</si>
</sst>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77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5"/>
  <sheetViews>
    <sheetView tabSelected="1" view="pageBreakPreview" zoomScaleNormal="90" zoomScaleSheetLayoutView="100" workbookViewId="0">
      <selection activeCell="C14" sqref="C14"/>
    </sheetView>
  </sheetViews>
  <sheetFormatPr defaultRowHeight="1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3.140625" style="3" customWidth="1"/>
    <col min="6" max="6" width="12.85546875" style="3" customWidth="1"/>
    <col min="7" max="7" width="12.140625" style="4" customWidth="1"/>
    <col min="8" max="16384" width="9.140625" style="5"/>
  </cols>
  <sheetData>
    <row r="1" spans="1:7" ht="21">
      <c r="A1" s="73" t="s">
        <v>0</v>
      </c>
      <c r="B1" s="73"/>
      <c r="C1" s="73"/>
      <c r="D1" s="73"/>
      <c r="E1" s="73"/>
      <c r="F1" s="6"/>
      <c r="G1" s="7"/>
    </row>
    <row r="2" spans="1:7" ht="21">
      <c r="A2" s="70" t="s">
        <v>154</v>
      </c>
      <c r="B2" s="70"/>
      <c r="C2" s="70"/>
      <c r="D2" s="70"/>
      <c r="E2" s="70"/>
      <c r="F2" s="73" t="s">
        <v>159</v>
      </c>
      <c r="G2" s="73"/>
    </row>
    <row r="3" spans="1:7">
      <c r="A3" s="8"/>
      <c r="B3" s="9"/>
      <c r="C3" s="10"/>
      <c r="D3" s="10"/>
      <c r="E3" s="11"/>
      <c r="F3" s="11"/>
      <c r="G3" s="7"/>
    </row>
    <row r="4" spans="1:7" ht="13.5" thickBot="1">
      <c r="A4" s="9"/>
      <c r="B4" s="9"/>
      <c r="C4" s="10"/>
      <c r="D4" s="10"/>
      <c r="E4" s="74" t="s">
        <v>1</v>
      </c>
      <c r="F4" s="74"/>
      <c r="G4" s="74"/>
    </row>
    <row r="5" spans="1:7" ht="78.75" customHeight="1" thickBot="1">
      <c r="A5" s="12" t="s">
        <v>2</v>
      </c>
      <c r="B5" s="13" t="s">
        <v>3</v>
      </c>
      <c r="C5" s="14" t="s">
        <v>155</v>
      </c>
      <c r="D5" s="14" t="s">
        <v>156</v>
      </c>
      <c r="E5" s="14" t="s">
        <v>157</v>
      </c>
      <c r="F5" s="13"/>
      <c r="G5" s="15" t="s">
        <v>158</v>
      </c>
    </row>
    <row r="6" spans="1:7" s="20" customFormat="1" ht="16.5" customHeight="1" thickBot="1">
      <c r="A6" s="16" t="s">
        <v>4</v>
      </c>
      <c r="B6" s="17" t="s">
        <v>5</v>
      </c>
      <c r="C6" s="18">
        <v>3507.7</v>
      </c>
      <c r="D6" s="18">
        <v>626.70000000000005</v>
      </c>
      <c r="E6" s="18">
        <v>373.5</v>
      </c>
      <c r="F6" s="18">
        <f t="shared" ref="F6:F30" si="0">E6/C6*100</f>
        <v>10.64800296490578</v>
      </c>
      <c r="G6" s="19">
        <f t="shared" ref="G6:G12" si="1">E6/D6*100</f>
        <v>59.597893729056963</v>
      </c>
    </row>
    <row r="7" spans="1:7" s="20" customFormat="1" ht="18" customHeight="1">
      <c r="A7" s="21" t="s">
        <v>6</v>
      </c>
      <c r="B7" s="22" t="s">
        <v>7</v>
      </c>
      <c r="C7" s="23">
        <v>50.2</v>
      </c>
      <c r="D7" s="23">
        <v>5</v>
      </c>
      <c r="E7" s="23">
        <v>8.3000000000000007</v>
      </c>
      <c r="F7" s="23">
        <f t="shared" si="0"/>
        <v>16.533864541832667</v>
      </c>
      <c r="G7" s="24">
        <f t="shared" si="1"/>
        <v>166</v>
      </c>
    </row>
    <row r="8" spans="1:7" ht="17.25" customHeight="1">
      <c r="A8" s="25" t="s">
        <v>8</v>
      </c>
      <c r="B8" s="26" t="s">
        <v>9</v>
      </c>
      <c r="C8" s="27">
        <v>50.2</v>
      </c>
      <c r="D8" s="27">
        <v>5</v>
      </c>
      <c r="E8" s="27">
        <v>8.3000000000000007</v>
      </c>
      <c r="F8" s="27">
        <f t="shared" si="0"/>
        <v>16.533864541832667</v>
      </c>
      <c r="G8" s="28">
        <f t="shared" si="1"/>
        <v>166</v>
      </c>
    </row>
    <row r="9" spans="1:7" ht="35.25" customHeight="1">
      <c r="A9" s="29" t="s">
        <v>10</v>
      </c>
      <c r="B9" s="30" t="s">
        <v>11</v>
      </c>
      <c r="C9" s="31">
        <v>1159</v>
      </c>
      <c r="D9" s="31">
        <v>262.7</v>
      </c>
      <c r="E9" s="31">
        <v>311.39999999999998</v>
      </c>
      <c r="F9" s="31">
        <f t="shared" si="0"/>
        <v>26.867989646246766</v>
      </c>
      <c r="G9" s="24">
        <f t="shared" si="1"/>
        <v>118.53825656642559</v>
      </c>
    </row>
    <row r="10" spans="1:7" s="20" customFormat="1" ht="17.25" customHeight="1">
      <c r="A10" s="29" t="s">
        <v>128</v>
      </c>
      <c r="B10" s="30" t="s">
        <v>131</v>
      </c>
      <c r="C10" s="31">
        <v>1556.5</v>
      </c>
      <c r="D10" s="31">
        <v>320</v>
      </c>
      <c r="E10" s="31">
        <v>-5.3</v>
      </c>
      <c r="F10" s="31">
        <f t="shared" si="0"/>
        <v>-0.34050754898811436</v>
      </c>
      <c r="G10" s="24">
        <f t="shared" si="1"/>
        <v>-1.65625</v>
      </c>
    </row>
    <row r="11" spans="1:7" ht="24.75" customHeight="1">
      <c r="A11" s="25" t="s">
        <v>129</v>
      </c>
      <c r="B11" s="26" t="s">
        <v>132</v>
      </c>
      <c r="C11" s="27">
        <v>63.8</v>
      </c>
      <c r="D11" s="27"/>
      <c r="E11" s="27">
        <v>-1.6</v>
      </c>
      <c r="F11" s="27">
        <f>E11/C11*100</f>
        <v>-2.5078369905956115</v>
      </c>
      <c r="G11" s="28" t="e">
        <f t="shared" si="1"/>
        <v>#DIV/0!</v>
      </c>
    </row>
    <row r="12" spans="1:7" ht="24" customHeight="1">
      <c r="A12" s="25" t="s">
        <v>130</v>
      </c>
      <c r="B12" s="26" t="s">
        <v>133</v>
      </c>
      <c r="C12" s="27">
        <v>1492.7</v>
      </c>
      <c r="D12" s="27">
        <v>320</v>
      </c>
      <c r="E12" s="27">
        <v>-3.7</v>
      </c>
      <c r="F12" s="27">
        <f>E12/C12*100</f>
        <v>-0.24787298184497891</v>
      </c>
      <c r="G12" s="28">
        <f t="shared" si="1"/>
        <v>-1.15625</v>
      </c>
    </row>
    <row r="13" spans="1:7" s="20" customFormat="1" ht="47.25">
      <c r="A13" s="29" t="s">
        <v>12</v>
      </c>
      <c r="B13" s="30" t="s">
        <v>13</v>
      </c>
      <c r="C13" s="31">
        <v>235</v>
      </c>
      <c r="D13" s="31">
        <v>39</v>
      </c>
      <c r="E13" s="31">
        <v>45</v>
      </c>
      <c r="F13" s="31">
        <f t="shared" si="0"/>
        <v>19.148936170212767</v>
      </c>
      <c r="G13" s="24">
        <f t="shared" ref="G13:G19" si="2">E13/D13*100</f>
        <v>115.38461538461537</v>
      </c>
    </row>
    <row r="14" spans="1:7" s="20" customFormat="1" ht="116.25" customHeight="1">
      <c r="A14" s="60" t="s">
        <v>121</v>
      </c>
      <c r="B14" s="30" t="s">
        <v>14</v>
      </c>
      <c r="C14" s="31">
        <v>235</v>
      </c>
      <c r="D14" s="31">
        <v>39</v>
      </c>
      <c r="E14" s="31">
        <v>45</v>
      </c>
      <c r="F14" s="31">
        <f t="shared" si="0"/>
        <v>19.148936170212767</v>
      </c>
      <c r="G14" s="24">
        <f t="shared" si="2"/>
        <v>115.38461538461537</v>
      </c>
    </row>
    <row r="15" spans="1:7" ht="90.75" customHeight="1">
      <c r="A15" s="36" t="s">
        <v>135</v>
      </c>
      <c r="B15" s="26" t="s">
        <v>136</v>
      </c>
      <c r="C15" s="27">
        <v>235</v>
      </c>
      <c r="D15" s="27">
        <v>39</v>
      </c>
      <c r="E15" s="27">
        <v>45</v>
      </c>
      <c r="F15" s="27">
        <f t="shared" si="0"/>
        <v>19.148936170212767</v>
      </c>
      <c r="G15" s="28">
        <f t="shared" si="2"/>
        <v>115.38461538461537</v>
      </c>
    </row>
    <row r="16" spans="1:7" s="20" customFormat="1" ht="50.25" customHeight="1">
      <c r="A16" s="29" t="s">
        <v>15</v>
      </c>
      <c r="B16" s="30" t="s">
        <v>16</v>
      </c>
      <c r="C16" s="31">
        <v>70</v>
      </c>
      <c r="D16" s="31"/>
      <c r="E16" s="31">
        <v>14.1</v>
      </c>
      <c r="F16" s="31">
        <f t="shared" si="0"/>
        <v>20.142857142857142</v>
      </c>
      <c r="G16" s="28" t="e">
        <f t="shared" si="2"/>
        <v>#DIV/0!</v>
      </c>
    </row>
    <row r="17" spans="1:7" s="20" customFormat="1" ht="31.5">
      <c r="A17" s="25" t="s">
        <v>134</v>
      </c>
      <c r="B17" s="26" t="s">
        <v>137</v>
      </c>
      <c r="C17" s="27">
        <v>70</v>
      </c>
      <c r="D17" s="27"/>
      <c r="E17" s="27">
        <v>14.1</v>
      </c>
      <c r="F17" s="27">
        <f t="shared" si="0"/>
        <v>20.142857142857142</v>
      </c>
      <c r="G17" s="28" t="e">
        <f t="shared" si="2"/>
        <v>#DIV/0!</v>
      </c>
    </row>
    <row r="18" spans="1:7" s="20" customFormat="1" ht="31.5">
      <c r="A18" s="29" t="s">
        <v>17</v>
      </c>
      <c r="B18" s="30" t="s">
        <v>18</v>
      </c>
      <c r="C18" s="31">
        <v>437</v>
      </c>
      <c r="D18" s="31"/>
      <c r="E18" s="31" t="e">
        <f>E19+#REF!</f>
        <v>#REF!</v>
      </c>
      <c r="F18" s="31" t="e">
        <f>E18/C18*100</f>
        <v>#REF!</v>
      </c>
      <c r="G18" s="28" t="e">
        <f>E18/D18*100</f>
        <v>#REF!</v>
      </c>
    </row>
    <row r="19" spans="1:7" s="20" customFormat="1" ht="88.5" customHeight="1" thickBot="1">
      <c r="A19" s="25" t="s">
        <v>120</v>
      </c>
      <c r="B19" s="25" t="s">
        <v>116</v>
      </c>
      <c r="C19" s="27">
        <v>437</v>
      </c>
      <c r="D19" s="27"/>
      <c r="E19" s="27"/>
      <c r="F19" s="31">
        <f t="shared" si="0"/>
        <v>0</v>
      </c>
      <c r="G19" s="28" t="e">
        <f t="shared" si="2"/>
        <v>#DIV/0!</v>
      </c>
    </row>
    <row r="20" spans="1:7" s="20" customFormat="1" ht="18.75" customHeight="1" thickBot="1">
      <c r="A20" s="32" t="s">
        <v>19</v>
      </c>
      <c r="B20" s="17" t="s">
        <v>20</v>
      </c>
      <c r="C20" s="18">
        <v>1898.1</v>
      </c>
      <c r="D20" s="18">
        <v>387.7</v>
      </c>
      <c r="E20" s="18">
        <v>387.7</v>
      </c>
      <c r="F20" s="18">
        <f t="shared" si="0"/>
        <v>20.42568884674148</v>
      </c>
      <c r="G20" s="19">
        <f t="shared" ref="G20:G30" si="3">E20/D20*100</f>
        <v>100</v>
      </c>
    </row>
    <row r="21" spans="1:7" s="20" customFormat="1" ht="54.75" customHeight="1">
      <c r="A21" s="33" t="s">
        <v>21</v>
      </c>
      <c r="B21" s="22" t="s">
        <v>22</v>
      </c>
      <c r="C21" s="23">
        <v>1898.1</v>
      </c>
      <c r="D21" s="23">
        <v>387.7</v>
      </c>
      <c r="E21" s="23">
        <v>387.7</v>
      </c>
      <c r="F21" s="23">
        <f t="shared" si="0"/>
        <v>20.42568884674148</v>
      </c>
      <c r="G21" s="24">
        <f t="shared" si="3"/>
        <v>100</v>
      </c>
    </row>
    <row r="22" spans="1:7" s="20" customFormat="1" ht="31.5">
      <c r="A22" s="29" t="s">
        <v>23</v>
      </c>
      <c r="B22" s="30" t="s">
        <v>117</v>
      </c>
      <c r="C22" s="31">
        <v>845.9</v>
      </c>
      <c r="D22" s="31">
        <v>211.5</v>
      </c>
      <c r="E22" s="31">
        <v>211.5</v>
      </c>
      <c r="F22" s="31">
        <f t="shared" si="0"/>
        <v>25.002955432084171</v>
      </c>
      <c r="G22" s="24">
        <f t="shared" si="3"/>
        <v>100</v>
      </c>
    </row>
    <row r="23" spans="1:7" ht="47.25">
      <c r="A23" s="25" t="s">
        <v>138</v>
      </c>
      <c r="B23" s="26" t="s">
        <v>139</v>
      </c>
      <c r="C23" s="34">
        <v>265.89999999999998</v>
      </c>
      <c r="D23" s="34">
        <v>66.5</v>
      </c>
      <c r="E23" s="34">
        <v>66.5</v>
      </c>
      <c r="F23" s="27">
        <f t="shared" si="0"/>
        <v>25.009402030838661</v>
      </c>
      <c r="G23" s="28">
        <f t="shared" si="3"/>
        <v>100</v>
      </c>
    </row>
    <row r="24" spans="1:7" ht="23.25" hidden="1" customHeight="1">
      <c r="A24" s="25" t="s">
        <v>24</v>
      </c>
      <c r="B24" s="26" t="s">
        <v>25</v>
      </c>
      <c r="C24" s="34"/>
      <c r="D24" s="34"/>
      <c r="E24" s="34"/>
      <c r="F24" s="27" t="e">
        <f t="shared" si="0"/>
        <v>#DIV/0!</v>
      </c>
      <c r="G24" s="28" t="e">
        <f t="shared" si="3"/>
        <v>#DIV/0!</v>
      </c>
    </row>
    <row r="25" spans="1:7" s="20" customFormat="1" ht="26.25" hidden="1" customHeight="1">
      <c r="A25" s="29" t="s">
        <v>26</v>
      </c>
      <c r="B25" s="30" t="s">
        <v>27</v>
      </c>
      <c r="C25" s="31">
        <f>SUM(C26+C28+C29)</f>
        <v>0</v>
      </c>
      <c r="D25" s="31">
        <f>SUM(D26+D28+D29)</f>
        <v>0</v>
      </c>
      <c r="E25" s="31">
        <f>SUM(E26+E28+E29)</f>
        <v>0</v>
      </c>
      <c r="F25" s="27" t="e">
        <f t="shared" si="0"/>
        <v>#DIV/0!</v>
      </c>
      <c r="G25" s="28" t="e">
        <f t="shared" si="3"/>
        <v>#DIV/0!</v>
      </c>
    </row>
    <row r="26" spans="1:7" s="20" customFormat="1" ht="26.25" hidden="1" customHeight="1">
      <c r="A26" s="25" t="s">
        <v>28</v>
      </c>
      <c r="B26" s="26" t="s">
        <v>29</v>
      </c>
      <c r="C26" s="27"/>
      <c r="D26" s="27"/>
      <c r="E26" s="27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5" t="s">
        <v>30</v>
      </c>
      <c r="B27" s="26" t="s">
        <v>31</v>
      </c>
      <c r="C27" s="27"/>
      <c r="D27" s="27"/>
      <c r="E27" s="27"/>
      <c r="F27" s="27" t="e">
        <f t="shared" si="0"/>
        <v>#DIV/0!</v>
      </c>
      <c r="G27" s="28" t="e">
        <f t="shared" si="3"/>
        <v>#DIV/0!</v>
      </c>
    </row>
    <row r="28" spans="1:7" s="20" customFormat="1" ht="41.25" hidden="1" customHeight="1">
      <c r="A28" s="25" t="s">
        <v>32</v>
      </c>
      <c r="B28" s="26" t="s">
        <v>33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ht="22.5" hidden="1" customHeight="1">
      <c r="A29" s="29" t="s">
        <v>34</v>
      </c>
      <c r="B29" s="26" t="s">
        <v>35</v>
      </c>
      <c r="C29" s="35">
        <f>SUM(C30)</f>
        <v>0</v>
      </c>
      <c r="D29" s="35">
        <f>SUM(D30)</f>
        <v>0</v>
      </c>
      <c r="E29" s="35">
        <f>SUM(E30)</f>
        <v>0</v>
      </c>
      <c r="F29" s="27" t="e">
        <f t="shared" si="0"/>
        <v>#DIV/0!</v>
      </c>
      <c r="G29" s="28" t="e">
        <f t="shared" si="3"/>
        <v>#DIV/0!</v>
      </c>
    </row>
    <row r="30" spans="1:7" ht="19.5" hidden="1" customHeight="1">
      <c r="A30" s="25" t="s">
        <v>36</v>
      </c>
      <c r="B30" s="26" t="s">
        <v>37</v>
      </c>
      <c r="C30" s="34"/>
      <c r="D30" s="34"/>
      <c r="E30" s="34"/>
      <c r="F30" s="27" t="e">
        <f t="shared" si="0"/>
        <v>#DIV/0!</v>
      </c>
      <c r="G30" s="28" t="e">
        <f t="shared" si="3"/>
        <v>#DIV/0!</v>
      </c>
    </row>
    <row r="31" spans="1:7" ht="36" customHeight="1">
      <c r="A31" s="25" t="s">
        <v>141</v>
      </c>
      <c r="B31" s="26" t="s">
        <v>140</v>
      </c>
      <c r="C31" s="34">
        <v>580</v>
      </c>
      <c r="D31" s="34">
        <v>145</v>
      </c>
      <c r="E31" s="34">
        <v>145</v>
      </c>
      <c r="F31" s="27">
        <f>E31/C31*100</f>
        <v>25</v>
      </c>
      <c r="G31" s="28">
        <f>E31/D31*100</f>
        <v>100</v>
      </c>
    </row>
    <row r="32" spans="1:7" ht="31.5">
      <c r="A32" s="29" t="s">
        <v>38</v>
      </c>
      <c r="B32" s="26" t="s">
        <v>118</v>
      </c>
      <c r="C32" s="35">
        <v>475.2</v>
      </c>
      <c r="D32" s="35">
        <v>118.8</v>
      </c>
      <c r="E32" s="35">
        <v>118.8</v>
      </c>
      <c r="F32" s="27">
        <v>25</v>
      </c>
      <c r="G32" s="28">
        <f>E32/D32*100</f>
        <v>100</v>
      </c>
    </row>
    <row r="33" spans="1:7" ht="24.75" customHeight="1">
      <c r="A33" s="25" t="s">
        <v>143</v>
      </c>
      <c r="B33" s="26" t="s">
        <v>142</v>
      </c>
      <c r="C33" s="34">
        <v>475.2</v>
      </c>
      <c r="D33" s="34">
        <v>118.8</v>
      </c>
      <c r="E33" s="34">
        <v>118.8</v>
      </c>
      <c r="F33" s="27">
        <f t="shared" ref="F32:F34" si="4">E33/C33*100</f>
        <v>25</v>
      </c>
      <c r="G33" s="28">
        <f t="shared" ref="G33:G34" si="5">E33/D33*100</f>
        <v>100</v>
      </c>
    </row>
    <row r="34" spans="1:7" ht="50.25" customHeight="1">
      <c r="A34" s="25" t="s">
        <v>145</v>
      </c>
      <c r="B34" s="26" t="s">
        <v>144</v>
      </c>
      <c r="C34" s="34">
        <v>475.2</v>
      </c>
      <c r="D34" s="34">
        <v>118.8</v>
      </c>
      <c r="E34" s="34">
        <v>118.8</v>
      </c>
      <c r="F34" s="27">
        <f t="shared" si="4"/>
        <v>25</v>
      </c>
      <c r="G34" s="28">
        <f t="shared" si="5"/>
        <v>100</v>
      </c>
    </row>
    <row r="35" spans="1:7" s="20" customFormat="1" ht="31.5">
      <c r="A35" s="29" t="s">
        <v>39</v>
      </c>
      <c r="B35" s="30" t="s">
        <v>119</v>
      </c>
      <c r="C35" s="31">
        <v>113.6</v>
      </c>
      <c r="D35" s="31">
        <v>23.6</v>
      </c>
      <c r="E35" s="31">
        <v>23.6</v>
      </c>
      <c r="F35" s="31">
        <f>E35/C35*100</f>
        <v>20.774647887323948</v>
      </c>
      <c r="G35" s="24">
        <f>E35/D35*100</f>
        <v>100</v>
      </c>
    </row>
    <row r="36" spans="1:7" ht="51.75" customHeight="1">
      <c r="A36" s="37" t="s">
        <v>123</v>
      </c>
      <c r="B36" s="26" t="s">
        <v>122</v>
      </c>
      <c r="C36" s="34">
        <v>113.6</v>
      </c>
      <c r="D36" s="34">
        <v>23.6</v>
      </c>
      <c r="E36" s="34">
        <v>23.6</v>
      </c>
      <c r="F36" s="27">
        <f t="shared" ref="F36:F40" si="6">E36/C36*100</f>
        <v>20.774647887323948</v>
      </c>
      <c r="G36" s="28">
        <f t="shared" ref="G36:G39" si="7">E36/D36*100</f>
        <v>100</v>
      </c>
    </row>
    <row r="37" spans="1:7" ht="50.25" customHeight="1">
      <c r="A37" s="37" t="s">
        <v>146</v>
      </c>
      <c r="B37" s="26" t="s">
        <v>147</v>
      </c>
      <c r="C37" s="34">
        <v>113.6</v>
      </c>
      <c r="D37" s="34">
        <v>23.6</v>
      </c>
      <c r="E37" s="34">
        <v>23.6</v>
      </c>
      <c r="F37" s="27">
        <f t="shared" si="6"/>
        <v>20.774647887323948</v>
      </c>
      <c r="G37" s="28">
        <f t="shared" si="7"/>
        <v>100</v>
      </c>
    </row>
    <row r="38" spans="1:7" ht="29.25" customHeight="1" thickBot="1">
      <c r="A38" s="67" t="s">
        <v>148</v>
      </c>
      <c r="B38" s="68" t="s">
        <v>149</v>
      </c>
      <c r="C38" s="69">
        <v>463.4</v>
      </c>
      <c r="D38" s="69">
        <v>33.799999999999997</v>
      </c>
      <c r="E38" s="69">
        <v>33.799999999999997</v>
      </c>
      <c r="F38" s="63">
        <f t="shared" si="6"/>
        <v>7.293914544669831</v>
      </c>
      <c r="G38" s="62">
        <f t="shared" si="7"/>
        <v>100</v>
      </c>
    </row>
    <row r="39" spans="1:7" ht="32.25" customHeight="1" thickBot="1">
      <c r="A39" s="64" t="s">
        <v>150</v>
      </c>
      <c r="B39" s="65" t="s">
        <v>151</v>
      </c>
      <c r="C39" s="66">
        <v>463.4</v>
      </c>
      <c r="D39" s="66">
        <v>33.799999999999997</v>
      </c>
      <c r="E39" s="66">
        <v>33.799999999999997</v>
      </c>
      <c r="F39" s="63">
        <f t="shared" si="6"/>
        <v>7.293914544669831</v>
      </c>
      <c r="G39" s="62">
        <f t="shared" si="7"/>
        <v>100</v>
      </c>
    </row>
    <row r="40" spans="1:7" s="41" customFormat="1" ht="21" customHeight="1" thickBot="1">
      <c r="A40" s="61" t="s">
        <v>40</v>
      </c>
      <c r="B40" s="38" t="s">
        <v>41</v>
      </c>
      <c r="C40" s="39">
        <f>C20+C6</f>
        <v>5405.7999999999993</v>
      </c>
      <c r="D40" s="39">
        <v>1014.4</v>
      </c>
      <c r="E40" s="39">
        <f>E20+E6</f>
        <v>761.2</v>
      </c>
      <c r="F40" s="39">
        <f t="shared" si="6"/>
        <v>14.08117207443857</v>
      </c>
      <c r="G40" s="40">
        <f t="shared" ref="G40" si="8">E40/D40*100</f>
        <v>75.039432176656163</v>
      </c>
    </row>
    <row r="41" spans="1:7" ht="15.75" customHeight="1">
      <c r="A41" s="75" t="s">
        <v>42</v>
      </c>
      <c r="B41" s="75"/>
      <c r="C41" s="75"/>
      <c r="D41" s="75"/>
      <c r="E41" s="75"/>
      <c r="F41" s="75"/>
      <c r="G41" s="75"/>
    </row>
    <row r="42" spans="1:7" ht="15.75">
      <c r="A42" s="43" t="s">
        <v>43</v>
      </c>
      <c r="B42" s="44" t="s">
        <v>44</v>
      </c>
      <c r="C42" s="45">
        <v>2749.6</v>
      </c>
      <c r="D42" s="45">
        <v>597.70000000000005</v>
      </c>
      <c r="E42" s="45">
        <v>597.70000000000005</v>
      </c>
      <c r="F42" s="45">
        <f t="shared" ref="F42:F47" si="9">E42/C42*100</f>
        <v>21.73770730288042</v>
      </c>
      <c r="G42" s="45">
        <f>E42/D42*100</f>
        <v>100</v>
      </c>
    </row>
    <row r="43" spans="1:7" ht="63">
      <c r="A43" s="46" t="s">
        <v>45</v>
      </c>
      <c r="B43" s="47" t="s">
        <v>46</v>
      </c>
      <c r="C43" s="48">
        <v>2745.6</v>
      </c>
      <c r="D43" s="48">
        <v>597.70000000000005</v>
      </c>
      <c r="E43" s="48">
        <v>597.70000000000005</v>
      </c>
      <c r="F43" s="48">
        <f t="shared" si="9"/>
        <v>21.769376456876461</v>
      </c>
      <c r="G43" s="48">
        <f>E43/D43*100</f>
        <v>100</v>
      </c>
    </row>
    <row r="44" spans="1:7" ht="15.75">
      <c r="A44" s="46" t="s">
        <v>47</v>
      </c>
      <c r="B44" s="47" t="s">
        <v>48</v>
      </c>
      <c r="C44" s="48">
        <v>1</v>
      </c>
      <c r="D44" s="48"/>
      <c r="E44" s="48"/>
      <c r="F44" s="48">
        <f t="shared" si="9"/>
        <v>0</v>
      </c>
      <c r="G44" s="48" t="e">
        <f>E44/D44*100</f>
        <v>#DIV/0!</v>
      </c>
    </row>
    <row r="45" spans="1:7" ht="15.75">
      <c r="A45" s="46" t="s">
        <v>49</v>
      </c>
      <c r="B45" s="47" t="s">
        <v>50</v>
      </c>
      <c r="C45" s="48">
        <v>3</v>
      </c>
      <c r="D45" s="48"/>
      <c r="E45" s="48"/>
      <c r="F45" s="48">
        <f t="shared" si="9"/>
        <v>0</v>
      </c>
      <c r="G45" s="48" t="e">
        <f t="shared" ref="G45:G58" si="10">E45/D45*100</f>
        <v>#DIV/0!</v>
      </c>
    </row>
    <row r="46" spans="1:7" ht="15.75">
      <c r="A46" s="42" t="s">
        <v>51</v>
      </c>
      <c r="B46" s="44" t="s">
        <v>52</v>
      </c>
      <c r="C46" s="45">
        <v>113.6</v>
      </c>
      <c r="D46" s="45">
        <v>19.899999999999999</v>
      </c>
      <c r="E46" s="45">
        <v>19.899999999999999</v>
      </c>
      <c r="F46" s="45">
        <f t="shared" si="9"/>
        <v>17.517605633802816</v>
      </c>
      <c r="G46" s="45">
        <f t="shared" si="10"/>
        <v>100</v>
      </c>
    </row>
    <row r="47" spans="1:7" ht="15.75">
      <c r="A47" s="46" t="s">
        <v>53</v>
      </c>
      <c r="B47" s="47" t="s">
        <v>54</v>
      </c>
      <c r="C47" s="48">
        <v>113.6</v>
      </c>
      <c r="D47" s="48">
        <v>19.899999999999999</v>
      </c>
      <c r="E47" s="48">
        <v>19.899999999999999</v>
      </c>
      <c r="F47" s="48">
        <f t="shared" si="9"/>
        <v>17.517605633802816</v>
      </c>
      <c r="G47" s="48">
        <f t="shared" si="10"/>
        <v>100</v>
      </c>
    </row>
    <row r="48" spans="1:7" ht="31.5">
      <c r="A48" s="46" t="s">
        <v>55</v>
      </c>
      <c r="B48" s="44" t="s">
        <v>56</v>
      </c>
      <c r="C48" s="45">
        <v>1</v>
      </c>
      <c r="D48" s="45"/>
      <c r="E48" s="45">
        <v>0</v>
      </c>
      <c r="F48" s="45">
        <f>E48/C48*100</f>
        <v>0</v>
      </c>
      <c r="G48" s="45" t="e">
        <f>E48/D48*100</f>
        <v>#DIV/0!</v>
      </c>
    </row>
    <row r="49" spans="1:7" ht="47.25">
      <c r="A49" s="46" t="s">
        <v>125</v>
      </c>
      <c r="B49" s="47" t="s">
        <v>124</v>
      </c>
      <c r="C49" s="48">
        <v>1</v>
      </c>
      <c r="D49" s="48"/>
      <c r="E49" s="48">
        <v>0</v>
      </c>
      <c r="F49" s="45">
        <f>E49/C49*100</f>
        <v>0</v>
      </c>
      <c r="G49" s="45" t="e">
        <f>E49/D49*100</f>
        <v>#DIV/0!</v>
      </c>
    </row>
    <row r="50" spans="1:7" ht="15.75">
      <c r="A50" s="42" t="s">
        <v>57</v>
      </c>
      <c r="B50" s="44" t="s">
        <v>58</v>
      </c>
      <c r="C50" s="45">
        <v>1160</v>
      </c>
      <c r="D50" s="45"/>
      <c r="E50" s="45">
        <v>0</v>
      </c>
      <c r="F50" s="45">
        <f>E50/C50*100</f>
        <v>0</v>
      </c>
      <c r="G50" s="45" t="e">
        <f t="shared" si="10"/>
        <v>#DIV/0!</v>
      </c>
    </row>
    <row r="51" spans="1:7" ht="15.75">
      <c r="A51" s="46" t="s">
        <v>59</v>
      </c>
      <c r="B51" s="47" t="s">
        <v>60</v>
      </c>
      <c r="C51" s="48">
        <v>1159</v>
      </c>
      <c r="D51" s="48"/>
      <c r="E51" s="48">
        <v>0</v>
      </c>
      <c r="F51" s="48">
        <f t="shared" ref="F51:F61" si="11">E51/C51*100</f>
        <v>0</v>
      </c>
      <c r="G51" s="48" t="e">
        <f t="shared" si="10"/>
        <v>#DIV/0!</v>
      </c>
    </row>
    <row r="52" spans="1:7" ht="15.75">
      <c r="A52" s="46" t="s">
        <v>61</v>
      </c>
      <c r="B52" s="47" t="s">
        <v>62</v>
      </c>
      <c r="C52" s="48">
        <v>1</v>
      </c>
      <c r="D52" s="48"/>
      <c r="E52" s="48">
        <v>0</v>
      </c>
      <c r="F52" s="48">
        <f t="shared" si="11"/>
        <v>0</v>
      </c>
      <c r="G52" s="48" t="e">
        <f t="shared" si="10"/>
        <v>#DIV/0!</v>
      </c>
    </row>
    <row r="53" spans="1:7" ht="15.75">
      <c r="A53" s="42" t="s">
        <v>63</v>
      </c>
      <c r="B53" s="44" t="s">
        <v>64</v>
      </c>
      <c r="C53" s="45">
        <v>350</v>
      </c>
      <c r="D53" s="45"/>
      <c r="E53" s="45">
        <v>0</v>
      </c>
      <c r="F53" s="45">
        <f>E53/C53*100</f>
        <v>0</v>
      </c>
      <c r="G53" s="45" t="e">
        <f>E53/D53*100</f>
        <v>#DIV/0!</v>
      </c>
    </row>
    <row r="54" spans="1:7" ht="15.75">
      <c r="A54" s="46" t="s">
        <v>127</v>
      </c>
      <c r="B54" s="47" t="s">
        <v>126</v>
      </c>
      <c r="C54" s="48">
        <v>350</v>
      </c>
      <c r="D54" s="48"/>
      <c r="E54" s="48">
        <v>0</v>
      </c>
      <c r="F54" s="48"/>
      <c r="G54" s="48"/>
    </row>
    <row r="55" spans="1:7" ht="15.75">
      <c r="A55" s="42" t="s">
        <v>65</v>
      </c>
      <c r="B55" s="44" t="s">
        <v>66</v>
      </c>
      <c r="C55" s="45">
        <v>1376.1</v>
      </c>
      <c r="D55" s="45">
        <v>244</v>
      </c>
      <c r="E55" s="45">
        <v>244</v>
      </c>
      <c r="F55" s="45">
        <f t="shared" si="11"/>
        <v>17.73126952983068</v>
      </c>
      <c r="G55" s="45">
        <f t="shared" si="10"/>
        <v>100</v>
      </c>
    </row>
    <row r="56" spans="1:7" ht="15.75">
      <c r="A56" s="46" t="s">
        <v>67</v>
      </c>
      <c r="B56" s="47" t="s">
        <v>68</v>
      </c>
      <c r="C56" s="48">
        <v>1376.1</v>
      </c>
      <c r="D56" s="48">
        <v>244</v>
      </c>
      <c r="E56" s="48">
        <v>244</v>
      </c>
      <c r="F56" s="48">
        <f t="shared" si="11"/>
        <v>17.73126952983068</v>
      </c>
      <c r="G56" s="48">
        <f t="shared" si="10"/>
        <v>100</v>
      </c>
    </row>
    <row r="57" spans="1:7" ht="15.75">
      <c r="A57" s="42" t="s">
        <v>69</v>
      </c>
      <c r="B57" s="44" t="s">
        <v>70</v>
      </c>
      <c r="C57" s="45">
        <v>20.2</v>
      </c>
      <c r="D57" s="45"/>
      <c r="E57" s="48"/>
      <c r="F57" s="45">
        <f t="shared" si="11"/>
        <v>0</v>
      </c>
      <c r="G57" s="45" t="e">
        <f t="shared" si="10"/>
        <v>#DIV/0!</v>
      </c>
    </row>
    <row r="58" spans="1:7" ht="15.75">
      <c r="A58" s="46" t="s">
        <v>71</v>
      </c>
      <c r="B58" s="47" t="s">
        <v>72</v>
      </c>
      <c r="C58" s="48">
        <v>20.2</v>
      </c>
      <c r="D58" s="48"/>
      <c r="E58" s="48">
        <v>0</v>
      </c>
      <c r="F58" s="48">
        <f t="shared" si="11"/>
        <v>0</v>
      </c>
      <c r="G58" s="48" t="e">
        <f t="shared" si="10"/>
        <v>#DIV/0!</v>
      </c>
    </row>
    <row r="59" spans="1:7" ht="31.5">
      <c r="A59" s="42" t="s">
        <v>73</v>
      </c>
      <c r="B59" s="44" t="s">
        <v>74</v>
      </c>
      <c r="C59" s="45">
        <f>SUM(C60)</f>
        <v>0</v>
      </c>
      <c r="D59" s="45">
        <f>SUM(D60)</f>
        <v>0</v>
      </c>
      <c r="E59" s="45">
        <v>0</v>
      </c>
      <c r="F59" s="48" t="e">
        <f>E59/C59*100</f>
        <v>#DIV/0!</v>
      </c>
      <c r="G59" s="48">
        <v>100</v>
      </c>
    </row>
    <row r="60" spans="1:7" ht="31.5">
      <c r="A60" s="46" t="s">
        <v>75</v>
      </c>
      <c r="B60" s="47" t="s">
        <v>76</v>
      </c>
      <c r="C60" s="48">
        <v>0</v>
      </c>
      <c r="D60" s="48">
        <v>0</v>
      </c>
      <c r="E60" s="48">
        <v>0</v>
      </c>
      <c r="F60" s="48" t="e">
        <f>E60/C60*100</f>
        <v>#DIV/0!</v>
      </c>
      <c r="G60" s="48">
        <v>100</v>
      </c>
    </row>
    <row r="61" spans="1:7" ht="15.75">
      <c r="A61" s="42" t="s">
        <v>77</v>
      </c>
      <c r="B61" s="44" t="s">
        <v>78</v>
      </c>
      <c r="C61" s="45">
        <v>5770.5</v>
      </c>
      <c r="D61" s="45">
        <v>861.6</v>
      </c>
      <c r="E61" s="45">
        <v>861.6</v>
      </c>
      <c r="F61" s="45">
        <f t="shared" si="11"/>
        <v>14.931115154665974</v>
      </c>
      <c r="G61" s="45">
        <f>E61/D61*100</f>
        <v>100</v>
      </c>
    </row>
    <row r="62" spans="1:7" ht="15.75">
      <c r="A62" s="76"/>
      <c r="B62" s="76"/>
      <c r="C62" s="76"/>
      <c r="D62" s="76"/>
      <c r="E62" s="76"/>
      <c r="F62" s="76"/>
      <c r="G62" s="76"/>
    </row>
    <row r="63" spans="1:7" ht="31.5">
      <c r="A63" s="42" t="s">
        <v>79</v>
      </c>
      <c r="B63" s="43"/>
      <c r="C63" s="45">
        <f>C40-C61</f>
        <v>-364.70000000000073</v>
      </c>
      <c r="D63" s="45">
        <f>D40-D61</f>
        <v>152.79999999999995</v>
      </c>
      <c r="E63" s="45">
        <v>-100.4</v>
      </c>
      <c r="F63" s="48"/>
      <c r="G63" s="48"/>
    </row>
    <row r="64" spans="1:7" ht="31.5">
      <c r="A64" s="42" t="s">
        <v>80</v>
      </c>
      <c r="B64" s="43" t="s">
        <v>81</v>
      </c>
      <c r="C64" s="45">
        <v>364.7</v>
      </c>
      <c r="D64" s="45">
        <v>-152.80000000000001</v>
      </c>
      <c r="E64" s="45">
        <v>100.4</v>
      </c>
      <c r="F64" s="48"/>
      <c r="G64" s="48"/>
    </row>
    <row r="65" spans="1:7" ht="31.5">
      <c r="A65" s="42" t="s">
        <v>82</v>
      </c>
      <c r="B65" s="43" t="s">
        <v>83</v>
      </c>
      <c r="C65" s="45">
        <f>C70</f>
        <v>0</v>
      </c>
      <c r="D65" s="45">
        <f>D70</f>
        <v>0</v>
      </c>
      <c r="E65" s="45">
        <f>E70</f>
        <v>0</v>
      </c>
      <c r="F65" s="48"/>
      <c r="G65" s="48"/>
    </row>
    <row r="66" spans="1:7" ht="31.5">
      <c r="A66" s="46" t="s">
        <v>84</v>
      </c>
      <c r="B66" s="49" t="s">
        <v>85</v>
      </c>
      <c r="C66" s="48"/>
      <c r="D66" s="48"/>
      <c r="E66" s="48">
        <f>E67</f>
        <v>0</v>
      </c>
      <c r="F66" s="48"/>
      <c r="G66" s="48"/>
    </row>
    <row r="67" spans="1:7" ht="47.25">
      <c r="A67" s="46" t="s">
        <v>86</v>
      </c>
      <c r="B67" s="49" t="s">
        <v>87</v>
      </c>
      <c r="C67" s="48"/>
      <c r="D67" s="48"/>
      <c r="E67" s="48">
        <v>0</v>
      </c>
      <c r="F67" s="48"/>
      <c r="G67" s="48"/>
    </row>
    <row r="68" spans="1:7" ht="31.5">
      <c r="A68" s="46" t="s">
        <v>88</v>
      </c>
      <c r="B68" s="49" t="s">
        <v>89</v>
      </c>
      <c r="C68" s="48"/>
      <c r="D68" s="48"/>
      <c r="E68" s="48">
        <f>E69</f>
        <v>0</v>
      </c>
      <c r="F68" s="48"/>
      <c r="G68" s="48"/>
    </row>
    <row r="69" spans="1:7" ht="47.25">
      <c r="A69" s="46" t="s">
        <v>90</v>
      </c>
      <c r="B69" s="49" t="s">
        <v>91</v>
      </c>
      <c r="C69" s="48"/>
      <c r="D69" s="48"/>
      <c r="E69" s="48">
        <v>0</v>
      </c>
      <c r="F69" s="48"/>
      <c r="G69" s="48"/>
    </row>
    <row r="70" spans="1:7" ht="31.5">
      <c r="A70" s="50" t="s">
        <v>92</v>
      </c>
      <c r="B70" s="51" t="s">
        <v>93</v>
      </c>
      <c r="C70" s="52">
        <f>C73</f>
        <v>0</v>
      </c>
      <c r="D70" s="52">
        <f>D73</f>
        <v>0</v>
      </c>
      <c r="E70" s="52">
        <f>E73</f>
        <v>0</v>
      </c>
      <c r="F70" s="48"/>
      <c r="G70" s="48"/>
    </row>
    <row r="71" spans="1:7" ht="63">
      <c r="A71" s="46" t="s">
        <v>94</v>
      </c>
      <c r="B71" s="49" t="s">
        <v>95</v>
      </c>
      <c r="C71" s="48"/>
      <c r="D71" s="48">
        <f>D72</f>
        <v>0</v>
      </c>
      <c r="E71" s="48"/>
      <c r="F71" s="53"/>
      <c r="G71" s="53"/>
    </row>
    <row r="72" spans="1:7" ht="63">
      <c r="A72" s="46" t="s">
        <v>94</v>
      </c>
      <c r="B72" s="49" t="s">
        <v>96</v>
      </c>
      <c r="C72" s="53"/>
      <c r="D72" s="53">
        <v>0</v>
      </c>
      <c r="E72" s="53"/>
      <c r="F72" s="53"/>
      <c r="G72" s="53"/>
    </row>
    <row r="73" spans="1:7" ht="31.5">
      <c r="A73" s="46" t="s">
        <v>97</v>
      </c>
      <c r="B73" s="49" t="s">
        <v>98</v>
      </c>
      <c r="C73" s="48">
        <f>C74</f>
        <v>0</v>
      </c>
      <c r="D73" s="48">
        <f>D74</f>
        <v>0</v>
      </c>
      <c r="E73" s="48">
        <f>E74</f>
        <v>0</v>
      </c>
      <c r="F73" s="48"/>
      <c r="G73" s="48"/>
    </row>
    <row r="74" spans="1:7" ht="47.25">
      <c r="A74" s="46" t="s">
        <v>99</v>
      </c>
      <c r="B74" s="49" t="s">
        <v>100</v>
      </c>
      <c r="C74" s="48">
        <v>0</v>
      </c>
      <c r="D74" s="48">
        <v>0</v>
      </c>
      <c r="E74" s="48"/>
      <c r="F74" s="48"/>
      <c r="G74" s="48"/>
    </row>
    <row r="75" spans="1:7" ht="31.5">
      <c r="A75" s="54" t="s">
        <v>101</v>
      </c>
      <c r="B75" s="49" t="s">
        <v>102</v>
      </c>
      <c r="C75" s="48">
        <v>5770.5</v>
      </c>
      <c r="D75" s="48">
        <v>861.6</v>
      </c>
      <c r="E75" s="48">
        <v>861.6</v>
      </c>
      <c r="F75" s="48"/>
      <c r="G75" s="48"/>
    </row>
    <row r="76" spans="1:7" ht="15.75">
      <c r="A76" s="54" t="s">
        <v>103</v>
      </c>
      <c r="B76" s="49" t="s">
        <v>104</v>
      </c>
      <c r="C76" s="48">
        <v>5770.5</v>
      </c>
      <c r="D76" s="48">
        <v>861.6</v>
      </c>
      <c r="E76" s="48">
        <v>861.6</v>
      </c>
      <c r="F76" s="48"/>
      <c r="G76" s="48"/>
    </row>
    <row r="77" spans="1:7" ht="31.5">
      <c r="A77" s="54" t="s">
        <v>105</v>
      </c>
      <c r="B77" s="49" t="s">
        <v>106</v>
      </c>
      <c r="C77" s="48">
        <v>5770.5</v>
      </c>
      <c r="D77" s="48">
        <v>861.6</v>
      </c>
      <c r="E77" s="48">
        <v>861.6</v>
      </c>
      <c r="F77" s="48"/>
      <c r="G77" s="48"/>
    </row>
    <row r="78" spans="1:7" ht="31.5">
      <c r="A78" s="46" t="s">
        <v>107</v>
      </c>
      <c r="B78" s="49" t="s">
        <v>108</v>
      </c>
      <c r="C78" s="48">
        <v>-5405.8</v>
      </c>
      <c r="D78" s="48">
        <v>-1014.4</v>
      </c>
      <c r="E78" s="48">
        <v>-761.2</v>
      </c>
      <c r="F78" s="48"/>
      <c r="G78" s="48"/>
    </row>
    <row r="79" spans="1:7" ht="94.5">
      <c r="A79" s="54" t="s">
        <v>109</v>
      </c>
      <c r="B79" s="49" t="s">
        <v>110</v>
      </c>
      <c r="C79" s="48">
        <v>-5405.8</v>
      </c>
      <c r="D79" s="48">
        <v>-1014.4</v>
      </c>
      <c r="E79" s="48">
        <v>-761.2</v>
      </c>
      <c r="F79" s="48"/>
      <c r="G79" s="48"/>
    </row>
    <row r="80" spans="1:7" ht="31.5">
      <c r="A80" s="54" t="s">
        <v>111</v>
      </c>
      <c r="B80" s="49" t="s">
        <v>112</v>
      </c>
      <c r="C80" s="48">
        <v>-5405.8</v>
      </c>
      <c r="D80" s="48">
        <v>-1014.4</v>
      </c>
      <c r="E80" s="48">
        <v>-761.2</v>
      </c>
      <c r="F80" s="48"/>
      <c r="G80" s="48"/>
    </row>
    <row r="81" spans="1:7" ht="15.75">
      <c r="A81" s="42" t="s">
        <v>113</v>
      </c>
      <c r="B81" s="43" t="s">
        <v>114</v>
      </c>
      <c r="C81" s="45">
        <v>364.7</v>
      </c>
      <c r="D81" s="45">
        <v>-152.80000000000001</v>
      </c>
      <c r="E81" s="45">
        <v>100.4</v>
      </c>
      <c r="F81" s="48"/>
      <c r="G81" s="48"/>
    </row>
    <row r="82" spans="1:7" ht="15.75">
      <c r="A82" s="55"/>
      <c r="B82" s="55"/>
      <c r="C82" s="56"/>
      <c r="D82" s="56"/>
      <c r="E82" s="56"/>
      <c r="F82" s="57"/>
      <c r="G82" s="57"/>
    </row>
    <row r="83" spans="1:7" ht="15.75">
      <c r="A83" s="55"/>
      <c r="B83" s="55"/>
      <c r="C83" s="56"/>
      <c r="D83" s="56"/>
      <c r="E83" s="56"/>
      <c r="F83" s="57"/>
      <c r="G83" s="57"/>
    </row>
    <row r="84" spans="1:7" ht="15.75">
      <c r="A84" s="55"/>
      <c r="B84" s="55"/>
      <c r="C84" s="56"/>
      <c r="D84" s="56"/>
      <c r="E84" s="56"/>
      <c r="F84" s="57"/>
      <c r="G84" s="57"/>
    </row>
    <row r="85" spans="1:7" ht="15.75">
      <c r="A85" s="71" t="s">
        <v>152</v>
      </c>
      <c r="B85" s="71"/>
      <c r="C85" s="72" t="s">
        <v>115</v>
      </c>
      <c r="D85" s="72"/>
      <c r="E85" s="58" t="s">
        <v>153</v>
      </c>
      <c r="F85" s="59"/>
      <c r="G85" s="57"/>
    </row>
  </sheetData>
  <sheetProtection selectLockedCells="1" selectUnlockedCells="1"/>
  <mergeCells count="7">
    <mergeCell ref="A85:B85"/>
    <mergeCell ref="C85:D85"/>
    <mergeCell ref="A1:E1"/>
    <mergeCell ref="E4:G4"/>
    <mergeCell ref="A41:G41"/>
    <mergeCell ref="A62:G62"/>
    <mergeCell ref="F2:G2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01.12.2019</vt:lpstr>
      <vt:lpstr>'01.12.2019'!Excel_BuiltIn__FilterDatabase</vt:lpstr>
      <vt:lpstr>'01.12.2019'!Заголовки_для_печати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Admin</cp:lastModifiedBy>
  <cp:lastPrinted>2022-01-21T11:40:16Z</cp:lastPrinted>
  <dcterms:created xsi:type="dcterms:W3CDTF">2017-12-08T11:16:10Z</dcterms:created>
  <dcterms:modified xsi:type="dcterms:W3CDTF">2023-04-10T06:41:08Z</dcterms:modified>
</cp:coreProperties>
</file>